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lmhsa.sharepoint.com/sites/CalMHSADrive/Shared Documents/_Programs/CalHOPE/CalHOPE Data Forms/_Data Forms per Pod per Agency_2023/"/>
    </mc:Choice>
  </mc:AlternateContent>
  <xr:revisionPtr revIDLastSave="264" documentId="13_ncr:1_{3A66EEEC-9FC6-C64D-8036-216A600F468D}" xr6:coauthVersionLast="47" xr6:coauthVersionMax="47" xr10:uidLastSave="{89601684-8E06-491E-A497-CDE444CB50EA}"/>
  <bookViews>
    <workbookView xWindow="-108" yWindow="-108" windowWidth="23256" windowHeight="12576" xr2:uid="{B6B43C2F-DAC7-6E4B-9F3B-4FF118841E31}"/>
  </bookViews>
  <sheets>
    <sheet name="July-Overall" sheetId="1" r:id="rId1"/>
    <sheet name="Individual Forms" sheetId="2" r:id="rId2"/>
    <sheet name="Group Form" sheetId="3" r:id="rId3"/>
    <sheet name="Outreach Form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4" l="1"/>
  <c r="G3" i="4"/>
  <c r="D5" i="3"/>
  <c r="D14" i="3"/>
  <c r="D4" i="3"/>
  <c r="D17" i="3"/>
  <c r="D21" i="3"/>
  <c r="D10" i="3"/>
  <c r="D3" i="3"/>
  <c r="D20" i="3"/>
  <c r="D9" i="3"/>
  <c r="D23" i="3"/>
  <c r="D18" i="3"/>
  <c r="D2" i="3"/>
  <c r="D27" i="3"/>
  <c r="D16" i="3"/>
  <c r="D31" i="3"/>
  <c r="D15" i="3"/>
  <c r="D13" i="3"/>
  <c r="D30" i="3"/>
  <c r="D29" i="3"/>
  <c r="D26" i="3"/>
  <c r="D6" i="3"/>
  <c r="D28" i="3"/>
  <c r="D25" i="3"/>
  <c r="D8" i="3"/>
  <c r="D7" i="3"/>
  <c r="D12" i="3"/>
  <c r="D24" i="3"/>
  <c r="D19" i="3"/>
  <c r="D22" i="3"/>
  <c r="G4" i="2"/>
  <c r="G3" i="2"/>
  <c r="D16" i="2"/>
  <c r="D15" i="2"/>
  <c r="D14" i="2"/>
  <c r="D22" i="2"/>
  <c r="D18" i="2"/>
  <c r="D33" i="2"/>
  <c r="D9" i="2"/>
  <c r="D23" i="2"/>
  <c r="D11" i="2"/>
  <c r="D24" i="2"/>
  <c r="D13" i="2"/>
  <c r="D26" i="2"/>
  <c r="D20" i="2"/>
  <c r="D17" i="2"/>
  <c r="D30" i="2"/>
  <c r="D32" i="2"/>
  <c r="D25" i="2"/>
  <c r="D12" i="2"/>
  <c r="D21" i="2"/>
  <c r="D29" i="2"/>
  <c r="D28" i="2"/>
  <c r="D4" i="2"/>
  <c r="D7" i="2"/>
  <c r="D31" i="2"/>
  <c r="D10" i="2"/>
  <c r="D5" i="2"/>
  <c r="D6" i="2"/>
  <c r="D19" i="2"/>
  <c r="D3" i="2"/>
  <c r="D2" i="2"/>
  <c r="D8" i="2"/>
  <c r="D27" i="2"/>
  <c r="D14" i="1"/>
  <c r="B14" i="1"/>
  <c r="F14" i="1"/>
  <c r="E14" i="1"/>
  <c r="C14" i="1"/>
  <c r="D44" i="4"/>
  <c r="G45" i="1"/>
  <c r="E45" i="1"/>
  <c r="C45" i="1"/>
  <c r="H9" i="1"/>
  <c r="F9" i="1"/>
  <c r="D5" i="1"/>
  <c r="D4" i="1"/>
  <c r="D9" i="1"/>
  <c r="G3" i="3" l="1"/>
  <c r="D11" i="3"/>
  <c r="G4" i="3" s="1"/>
  <c r="H3" i="1"/>
  <c r="H5" i="1"/>
  <c r="H6" i="1"/>
  <c r="H7" i="1"/>
  <c r="H8" i="1"/>
  <c r="H10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44" i="1"/>
  <c r="H2" i="1"/>
  <c r="G14" i="1"/>
  <c r="H14" i="1" s="1"/>
  <c r="H45" i="1" s="1"/>
  <c r="G33" i="1"/>
  <c r="H33" i="1" s="1"/>
  <c r="F3" i="1"/>
  <c r="F5" i="1"/>
  <c r="F6" i="1"/>
  <c r="F7" i="1"/>
  <c r="F8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44" i="1"/>
  <c r="F2" i="1"/>
  <c r="F45" i="1"/>
  <c r="E33" i="1"/>
  <c r="F33" i="1" s="1"/>
  <c r="D3" i="1" l="1"/>
  <c r="D6" i="1"/>
  <c r="D7" i="1"/>
  <c r="D8" i="1"/>
  <c r="D10" i="1"/>
  <c r="D11" i="1"/>
  <c r="D12" i="1"/>
  <c r="D13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44" i="1"/>
  <c r="D2" i="1"/>
  <c r="D45" i="1"/>
  <c r="C33" i="1"/>
  <c r="D33" i="1" s="1"/>
</calcChain>
</file>

<file path=xl/sharedStrings.xml><?xml version="1.0" encoding="utf-8"?>
<sst xmlns="http://schemas.openxmlformats.org/spreadsheetml/2006/main" count="204" uniqueCount="56">
  <si>
    <t>Organization</t>
  </si>
  <si>
    <t>Pods</t>
  </si>
  <si>
    <t>Average Forms per Pod</t>
  </si>
  <si>
    <t>Access</t>
  </si>
  <si>
    <t>AltaMed</t>
  </si>
  <si>
    <t>CAMHPRO</t>
  </si>
  <si>
    <t>CERI</t>
  </si>
  <si>
    <t>CHAA</t>
  </si>
  <si>
    <t>ECS</t>
  </si>
  <si>
    <t>FACTR</t>
  </si>
  <si>
    <t>HEC</t>
  </si>
  <si>
    <t xml:space="preserve">NAMI-CA ALL </t>
  </si>
  <si>
    <t>NAMI CA (in collab w/ NAMI Fresno</t>
  </si>
  <si>
    <t xml:space="preserve">NAMI GLAC </t>
  </si>
  <si>
    <t>NAMI MHACC</t>
  </si>
  <si>
    <t>NAMI Urban LA</t>
  </si>
  <si>
    <t>NAMI Orange County</t>
  </si>
  <si>
    <t>NAMI Sacramento</t>
  </si>
  <si>
    <t>NAMI San Diego and Imperial Counties</t>
  </si>
  <si>
    <t>NAMI San Mateo</t>
  </si>
  <si>
    <t>NAMI Santa Cruz</t>
  </si>
  <si>
    <t>NAMI Westside LA</t>
  </si>
  <si>
    <t>NAMI CC</t>
  </si>
  <si>
    <t>Orange County Bar Foundation</t>
  </si>
  <si>
    <t>Painted Brain</t>
  </si>
  <si>
    <t>Parents Anon</t>
  </si>
  <si>
    <t>SDYS</t>
  </si>
  <si>
    <t>SHIELDS</t>
  </si>
  <si>
    <t>The Happier Life</t>
  </si>
  <si>
    <t>USC</t>
  </si>
  <si>
    <t>UWEAST</t>
  </si>
  <si>
    <t>SDRCC-UWEAST</t>
  </si>
  <si>
    <t>Horn of Africa</t>
  </si>
  <si>
    <t>Southern Sudanese Community Center</t>
  </si>
  <si>
    <t>License to Freedom</t>
  </si>
  <si>
    <t>UWEAST ACCC</t>
  </si>
  <si>
    <t>Majdal Center</t>
  </si>
  <si>
    <t>Slavic Refugee and Immigrants Services org</t>
  </si>
  <si>
    <t>Somali Bantu Community San Diego</t>
  </si>
  <si>
    <t>Karen Organization of San Diego</t>
  </si>
  <si>
    <t>Refugee Assistance Center</t>
  </si>
  <si>
    <t>VyC</t>
  </si>
  <si>
    <t>Total</t>
  </si>
  <si>
    <t>July Individual Forms</t>
  </si>
  <si>
    <t>July Group Forms</t>
  </si>
  <si>
    <t xml:space="preserve">July Outreach Forms </t>
  </si>
  <si>
    <t>Divine Truth-Non ChatApp</t>
  </si>
  <si>
    <t>Divine Truth- ChatApp</t>
  </si>
  <si>
    <t>Alter-ChatApp</t>
  </si>
  <si>
    <t>Alter- Non ChatApp</t>
  </si>
  <si>
    <t>Average per Pod</t>
  </si>
  <si>
    <t>Low</t>
  </si>
  <si>
    <t>Median</t>
  </si>
  <si>
    <t>High (non-chatapp)</t>
  </si>
  <si>
    <t xml:space="preserve">High </t>
  </si>
  <si>
    <t xml:space="preserve">Note: UWEAST works with 10 refugee agencies. None of these agencies have a full pod, in some cases only one staff member is funded. Therefore, the average is not calculated for each sub agency but for UWEAST as a whole.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</si>
</sst>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2" fillId="0" borderId="2" xfId="0" applyFont="1" applyBorder="1"/>
    <xf numFmtId="164" fontId="0" fillId="0" borderId="2" xfId="0" applyNumberFormat="1" applyBorder="1"/>
    <xf numFmtId="0" fontId="2" fillId="0" borderId="3" xfId="0" applyFont="1" applyBorder="1"/>
    <xf numFmtId="164" fontId="0" fillId="0" borderId="3" xfId="0" applyNumberFormat="1" applyBorder="1"/>
    <xf numFmtId="0" fontId="2" fillId="2" borderId="3" xfId="0" applyFont="1" applyFill="1" applyBorder="1"/>
    <xf numFmtId="164" fontId="0" fillId="2" borderId="3" xfId="0" applyNumberFormat="1" applyFill="1" applyBorder="1"/>
    <xf numFmtId="164" fontId="0" fillId="2" borderId="2" xfId="0" applyNumberFormat="1" applyFill="1" applyBorder="1"/>
    <xf numFmtId="0" fontId="2" fillId="3" borderId="3" xfId="0" applyFont="1" applyFill="1" applyBorder="1"/>
    <xf numFmtId="164" fontId="0" fillId="3" borderId="3" xfId="0" applyNumberFormat="1" applyFill="1" applyBorder="1"/>
    <xf numFmtId="0" fontId="2" fillId="3" borderId="4" xfId="0" applyFont="1" applyFill="1" applyBorder="1"/>
    <xf numFmtId="164" fontId="0" fillId="3" borderId="4" xfId="0" applyNumberFormat="1" applyFill="1" applyBorder="1"/>
    <xf numFmtId="164" fontId="0" fillId="0" borderId="1" xfId="0" applyNumberFormat="1" applyBorder="1"/>
    <xf numFmtId="0" fontId="2" fillId="4" borderId="0" xfId="0" applyFont="1" applyFill="1"/>
    <xf numFmtId="164" fontId="0" fillId="4" borderId="0" xfId="0" applyNumberFormat="1" applyFill="1"/>
    <xf numFmtId="164" fontId="0" fillId="3" borderId="2" xfId="0" applyNumberFormat="1" applyFill="1" applyBorder="1"/>
    <xf numFmtId="0" fontId="2" fillId="3" borderId="1" xfId="0" applyFont="1" applyFill="1" applyBorder="1"/>
    <xf numFmtId="164" fontId="0" fillId="3" borderId="1" xfId="0" applyNumberFormat="1" applyFill="1" applyBorder="1"/>
    <xf numFmtId="0" fontId="1" fillId="5" borderId="1" xfId="0" applyFont="1" applyFill="1" applyBorder="1"/>
    <xf numFmtId="0" fontId="2" fillId="2" borderId="2" xfId="0" applyFont="1" applyFill="1" applyBorder="1"/>
    <xf numFmtId="164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A5E89-A7D5-FB44-9260-6163E77E076E}">
  <dimension ref="A1:L45"/>
  <sheetViews>
    <sheetView tabSelected="1" topLeftCell="E27" zoomScale="140" zoomScaleNormal="140" workbookViewId="0">
      <selection activeCell="I44" sqref="I44"/>
    </sheetView>
  </sheetViews>
  <sheetFormatPr defaultColWidth="11.19921875" defaultRowHeight="15.6" x14ac:dyDescent="0.3"/>
  <cols>
    <col min="1" max="1" width="34.5" bestFit="1" customWidth="1"/>
    <col min="2" max="2" width="4.796875" bestFit="1" customWidth="1"/>
    <col min="3" max="3" width="19.19921875" bestFit="1" customWidth="1"/>
    <col min="4" max="4" width="20.5" bestFit="1" customWidth="1"/>
    <col min="5" max="5" width="16" bestFit="1" customWidth="1"/>
    <col min="6" max="6" width="24.19921875" customWidth="1"/>
    <col min="7" max="7" width="19.19921875" bestFit="1" customWidth="1"/>
    <col min="8" max="8" width="20.5" bestFit="1" customWidth="1"/>
  </cols>
  <sheetData>
    <row r="1" spans="1:8" ht="16.2" thickBot="1" x14ac:dyDescent="0.35">
      <c r="A1" s="1" t="s">
        <v>0</v>
      </c>
      <c r="B1" s="1" t="s">
        <v>1</v>
      </c>
      <c r="C1" s="2" t="s">
        <v>43</v>
      </c>
      <c r="D1" s="2" t="s">
        <v>2</v>
      </c>
      <c r="E1" s="20" t="s">
        <v>44</v>
      </c>
      <c r="F1" s="2" t="s">
        <v>2</v>
      </c>
      <c r="G1" s="2" t="s">
        <v>45</v>
      </c>
      <c r="H1" s="2" t="s">
        <v>2</v>
      </c>
    </row>
    <row r="2" spans="1:8" x14ac:dyDescent="0.3">
      <c r="A2" s="3" t="s">
        <v>3</v>
      </c>
      <c r="B2" s="4">
        <v>1</v>
      </c>
      <c r="C2" s="4">
        <v>13</v>
      </c>
      <c r="D2" s="4">
        <f>C2/B2</f>
        <v>13</v>
      </c>
      <c r="E2" s="4">
        <v>3</v>
      </c>
      <c r="F2" s="4">
        <f>E2/B2</f>
        <v>3</v>
      </c>
      <c r="G2" s="4">
        <v>7</v>
      </c>
      <c r="H2" s="4">
        <f>G2/B2</f>
        <v>7</v>
      </c>
    </row>
    <row r="3" spans="1:8" x14ac:dyDescent="0.3">
      <c r="A3" s="5" t="s">
        <v>4</v>
      </c>
      <c r="B3" s="6">
        <v>4</v>
      </c>
      <c r="C3" s="6">
        <v>503</v>
      </c>
      <c r="D3" s="4">
        <f t="shared" ref="D3:D44" si="0">C3/B3</f>
        <v>125.75</v>
      </c>
      <c r="E3" s="6">
        <v>21</v>
      </c>
      <c r="F3" s="4">
        <f t="shared" ref="F3:F44" si="1">E3/B3</f>
        <v>5.25</v>
      </c>
      <c r="G3" s="6">
        <v>17</v>
      </c>
      <c r="H3" s="4">
        <f t="shared" ref="H3:H44" si="2">G3/B3</f>
        <v>4.25</v>
      </c>
    </row>
    <row r="4" spans="1:8" x14ac:dyDescent="0.3">
      <c r="A4" s="5" t="s">
        <v>48</v>
      </c>
      <c r="B4" s="6">
        <v>2</v>
      </c>
      <c r="C4" s="6">
        <v>863</v>
      </c>
      <c r="D4" s="4">
        <f>C4/B4</f>
        <v>431.5</v>
      </c>
      <c r="E4" s="6">
        <v>0</v>
      </c>
      <c r="F4" s="4"/>
      <c r="G4" s="6">
        <v>0</v>
      </c>
      <c r="H4" s="4"/>
    </row>
    <row r="5" spans="1:8" x14ac:dyDescent="0.3">
      <c r="A5" s="5" t="s">
        <v>49</v>
      </c>
      <c r="B5" s="6">
        <v>11</v>
      </c>
      <c r="C5" s="6">
        <v>3215</v>
      </c>
      <c r="D5" s="4">
        <f>C5/B5</f>
        <v>292.27272727272725</v>
      </c>
      <c r="E5" s="6">
        <v>21</v>
      </c>
      <c r="F5" s="4">
        <f t="shared" si="1"/>
        <v>1.9090909090909092</v>
      </c>
      <c r="G5" s="6">
        <v>183</v>
      </c>
      <c r="H5" s="4">
        <f t="shared" si="2"/>
        <v>16.636363636363637</v>
      </c>
    </row>
    <row r="6" spans="1:8" x14ac:dyDescent="0.3">
      <c r="A6" s="5" t="s">
        <v>5</v>
      </c>
      <c r="B6" s="6">
        <v>1</v>
      </c>
      <c r="C6" s="6">
        <v>41</v>
      </c>
      <c r="D6" s="4">
        <f t="shared" si="0"/>
        <v>41</v>
      </c>
      <c r="E6" s="6">
        <v>9</v>
      </c>
      <c r="F6" s="4">
        <f t="shared" si="1"/>
        <v>9</v>
      </c>
      <c r="G6" s="6">
        <v>10</v>
      </c>
      <c r="H6" s="4">
        <f t="shared" si="2"/>
        <v>10</v>
      </c>
    </row>
    <row r="7" spans="1:8" x14ac:dyDescent="0.3">
      <c r="A7" s="5" t="s">
        <v>6</v>
      </c>
      <c r="B7" s="6">
        <v>1</v>
      </c>
      <c r="C7" s="6">
        <v>139</v>
      </c>
      <c r="D7" s="4">
        <f t="shared" si="0"/>
        <v>139</v>
      </c>
      <c r="E7" s="6">
        <v>18</v>
      </c>
      <c r="F7" s="4">
        <f t="shared" si="1"/>
        <v>18</v>
      </c>
      <c r="G7" s="6">
        <v>3</v>
      </c>
      <c r="H7" s="4">
        <f t="shared" si="2"/>
        <v>3</v>
      </c>
    </row>
    <row r="8" spans="1:8" x14ac:dyDescent="0.3">
      <c r="A8" s="5" t="s">
        <v>7</v>
      </c>
      <c r="B8" s="6">
        <v>2</v>
      </c>
      <c r="C8" s="6">
        <v>432</v>
      </c>
      <c r="D8" s="4">
        <f t="shared" si="0"/>
        <v>216</v>
      </c>
      <c r="E8" s="6">
        <v>26</v>
      </c>
      <c r="F8" s="4">
        <f t="shared" si="1"/>
        <v>13</v>
      </c>
      <c r="G8" s="6">
        <v>10</v>
      </c>
      <c r="H8" s="4">
        <f t="shared" si="2"/>
        <v>5</v>
      </c>
    </row>
    <row r="9" spans="1:8" x14ac:dyDescent="0.3">
      <c r="A9" s="5" t="s">
        <v>47</v>
      </c>
      <c r="B9" s="6">
        <v>1</v>
      </c>
      <c r="C9" s="6">
        <v>76</v>
      </c>
      <c r="D9" s="4">
        <f t="shared" si="0"/>
        <v>76</v>
      </c>
      <c r="E9" s="6">
        <v>0</v>
      </c>
      <c r="F9" s="4">
        <f t="shared" si="1"/>
        <v>0</v>
      </c>
      <c r="G9" s="6">
        <v>0</v>
      </c>
      <c r="H9" s="4">
        <f t="shared" si="2"/>
        <v>0</v>
      </c>
    </row>
    <row r="10" spans="1:8" x14ac:dyDescent="0.3">
      <c r="A10" s="5" t="s">
        <v>46</v>
      </c>
      <c r="B10" s="6">
        <v>6</v>
      </c>
      <c r="C10" s="6">
        <v>3</v>
      </c>
      <c r="D10" s="4">
        <f t="shared" si="0"/>
        <v>0.5</v>
      </c>
      <c r="E10" s="6">
        <v>4</v>
      </c>
      <c r="F10" s="4">
        <f t="shared" si="1"/>
        <v>0.66666666666666663</v>
      </c>
      <c r="G10" s="6">
        <v>15</v>
      </c>
      <c r="H10" s="4">
        <f t="shared" si="2"/>
        <v>2.5</v>
      </c>
    </row>
    <row r="11" spans="1:8" x14ac:dyDescent="0.3">
      <c r="A11" s="5" t="s">
        <v>8</v>
      </c>
      <c r="B11" s="6">
        <v>1</v>
      </c>
      <c r="C11" s="6">
        <v>137</v>
      </c>
      <c r="D11" s="4">
        <f t="shared" si="0"/>
        <v>137</v>
      </c>
      <c r="E11" s="6">
        <v>0</v>
      </c>
      <c r="F11" s="4">
        <f t="shared" si="1"/>
        <v>0</v>
      </c>
      <c r="G11" s="6">
        <v>0</v>
      </c>
      <c r="H11" s="4">
        <f t="shared" si="2"/>
        <v>0</v>
      </c>
    </row>
    <row r="12" spans="1:8" x14ac:dyDescent="0.3">
      <c r="A12" s="5" t="s">
        <v>9</v>
      </c>
      <c r="B12" s="6">
        <v>1</v>
      </c>
      <c r="C12" s="6">
        <v>241</v>
      </c>
      <c r="D12" s="4">
        <f t="shared" si="0"/>
        <v>241</v>
      </c>
      <c r="E12" s="6">
        <v>20</v>
      </c>
      <c r="F12" s="4">
        <f t="shared" si="1"/>
        <v>20</v>
      </c>
      <c r="G12" s="6">
        <v>3</v>
      </c>
      <c r="H12" s="4">
        <f t="shared" si="2"/>
        <v>3</v>
      </c>
    </row>
    <row r="13" spans="1:8" x14ac:dyDescent="0.3">
      <c r="A13" s="5" t="s">
        <v>10</v>
      </c>
      <c r="B13" s="6">
        <v>3</v>
      </c>
      <c r="C13" s="6">
        <v>14</v>
      </c>
      <c r="D13" s="4">
        <f t="shared" si="0"/>
        <v>4.666666666666667</v>
      </c>
      <c r="E13" s="6">
        <v>2</v>
      </c>
      <c r="F13" s="4">
        <f t="shared" si="1"/>
        <v>0.66666666666666663</v>
      </c>
      <c r="G13" s="6">
        <v>18</v>
      </c>
      <c r="H13" s="4">
        <f t="shared" si="2"/>
        <v>6</v>
      </c>
    </row>
    <row r="14" spans="1:8" x14ac:dyDescent="0.3">
      <c r="A14" s="7" t="s">
        <v>11</v>
      </c>
      <c r="B14" s="8">
        <f>SUM(B15:B24)</f>
        <v>20</v>
      </c>
      <c r="C14" s="8">
        <f>SUM(C15:C24)</f>
        <v>767</v>
      </c>
      <c r="D14" s="9">
        <f>C14/B14</f>
        <v>38.35</v>
      </c>
      <c r="E14" s="8">
        <f>SUM(E15:E24)</f>
        <v>120</v>
      </c>
      <c r="F14" s="9">
        <f>E14/20</f>
        <v>6</v>
      </c>
      <c r="G14" s="8">
        <f>SUM(G15:G24)</f>
        <v>306</v>
      </c>
      <c r="H14" s="9">
        <f t="shared" si="2"/>
        <v>15.3</v>
      </c>
    </row>
    <row r="15" spans="1:8" x14ac:dyDescent="0.3">
      <c r="A15" s="7" t="s">
        <v>12</v>
      </c>
      <c r="B15" s="8">
        <v>1</v>
      </c>
      <c r="C15" s="8">
        <v>1</v>
      </c>
      <c r="D15" s="9">
        <f t="shared" si="0"/>
        <v>1</v>
      </c>
      <c r="E15" s="8">
        <v>0</v>
      </c>
      <c r="F15" s="9">
        <f t="shared" si="1"/>
        <v>0</v>
      </c>
      <c r="G15" s="8">
        <v>0</v>
      </c>
      <c r="H15" s="9">
        <f t="shared" si="2"/>
        <v>0</v>
      </c>
    </row>
    <row r="16" spans="1:8" x14ac:dyDescent="0.3">
      <c r="A16" s="7" t="s">
        <v>13</v>
      </c>
      <c r="B16" s="8">
        <v>1</v>
      </c>
      <c r="C16" s="8">
        <v>39</v>
      </c>
      <c r="D16" s="9">
        <f t="shared" si="0"/>
        <v>39</v>
      </c>
      <c r="E16" s="8">
        <v>0</v>
      </c>
      <c r="F16" s="9">
        <f t="shared" si="1"/>
        <v>0</v>
      </c>
      <c r="G16" s="8">
        <v>3</v>
      </c>
      <c r="H16" s="9">
        <f t="shared" si="2"/>
        <v>3</v>
      </c>
    </row>
    <row r="17" spans="1:8" x14ac:dyDescent="0.3">
      <c r="A17" s="7" t="s">
        <v>14</v>
      </c>
      <c r="B17" s="8">
        <v>6</v>
      </c>
      <c r="C17" s="8">
        <v>401</v>
      </c>
      <c r="D17" s="9">
        <f t="shared" si="0"/>
        <v>66.833333333333329</v>
      </c>
      <c r="E17" s="8">
        <v>49</v>
      </c>
      <c r="F17" s="9">
        <f t="shared" si="1"/>
        <v>8.1666666666666661</v>
      </c>
      <c r="G17" s="8">
        <v>42</v>
      </c>
      <c r="H17" s="9">
        <f t="shared" si="2"/>
        <v>7</v>
      </c>
    </row>
    <row r="18" spans="1:8" x14ac:dyDescent="0.3">
      <c r="A18" s="7" t="s">
        <v>15</v>
      </c>
      <c r="B18" s="8">
        <v>1</v>
      </c>
      <c r="C18" s="8">
        <v>20</v>
      </c>
      <c r="D18" s="9">
        <f t="shared" si="0"/>
        <v>20</v>
      </c>
      <c r="E18" s="8">
        <v>6</v>
      </c>
      <c r="F18" s="9">
        <f t="shared" si="1"/>
        <v>6</v>
      </c>
      <c r="G18" s="8">
        <v>15</v>
      </c>
      <c r="H18" s="9">
        <f t="shared" si="2"/>
        <v>15</v>
      </c>
    </row>
    <row r="19" spans="1:8" x14ac:dyDescent="0.3">
      <c r="A19" s="7" t="s">
        <v>16</v>
      </c>
      <c r="B19" s="8">
        <v>2</v>
      </c>
      <c r="C19" s="8">
        <v>1</v>
      </c>
      <c r="D19" s="9">
        <f t="shared" si="0"/>
        <v>0.5</v>
      </c>
      <c r="E19" s="8">
        <v>0</v>
      </c>
      <c r="F19" s="9">
        <f t="shared" si="1"/>
        <v>0</v>
      </c>
      <c r="G19" s="8">
        <v>19</v>
      </c>
      <c r="H19" s="9">
        <f t="shared" si="2"/>
        <v>9.5</v>
      </c>
    </row>
    <row r="20" spans="1:8" x14ac:dyDescent="0.3">
      <c r="A20" s="7" t="s">
        <v>17</v>
      </c>
      <c r="B20" s="8">
        <v>1</v>
      </c>
      <c r="C20" s="8">
        <v>1</v>
      </c>
      <c r="D20" s="9">
        <f t="shared" si="0"/>
        <v>1</v>
      </c>
      <c r="E20" s="8">
        <v>6</v>
      </c>
      <c r="F20" s="9">
        <f t="shared" si="1"/>
        <v>6</v>
      </c>
      <c r="G20" s="8">
        <v>9</v>
      </c>
      <c r="H20" s="9">
        <f t="shared" si="2"/>
        <v>9</v>
      </c>
    </row>
    <row r="21" spans="1:8" x14ac:dyDescent="0.3">
      <c r="A21" s="7" t="s">
        <v>18</v>
      </c>
      <c r="B21" s="8">
        <v>4</v>
      </c>
      <c r="C21" s="8">
        <v>177</v>
      </c>
      <c r="D21" s="9">
        <f t="shared" si="0"/>
        <v>44.25</v>
      </c>
      <c r="E21" s="8">
        <v>1</v>
      </c>
      <c r="F21" s="9">
        <f t="shared" si="1"/>
        <v>0.25</v>
      </c>
      <c r="G21" s="8">
        <v>178</v>
      </c>
      <c r="H21" s="9">
        <f t="shared" si="2"/>
        <v>44.5</v>
      </c>
    </row>
    <row r="22" spans="1:8" x14ac:dyDescent="0.3">
      <c r="A22" s="7" t="s">
        <v>19</v>
      </c>
      <c r="B22" s="8">
        <v>1</v>
      </c>
      <c r="C22" s="8">
        <v>41</v>
      </c>
      <c r="D22" s="9">
        <f t="shared" si="0"/>
        <v>41</v>
      </c>
      <c r="E22" s="8">
        <v>45</v>
      </c>
      <c r="F22" s="9">
        <f t="shared" si="1"/>
        <v>45</v>
      </c>
      <c r="G22" s="8">
        <v>25</v>
      </c>
      <c r="H22" s="9">
        <f t="shared" si="2"/>
        <v>25</v>
      </c>
    </row>
    <row r="23" spans="1:8" x14ac:dyDescent="0.3">
      <c r="A23" s="7" t="s">
        <v>20</v>
      </c>
      <c r="B23" s="8">
        <v>2</v>
      </c>
      <c r="C23" s="8">
        <v>27</v>
      </c>
      <c r="D23" s="9">
        <f t="shared" si="0"/>
        <v>13.5</v>
      </c>
      <c r="E23" s="8">
        <v>11</v>
      </c>
      <c r="F23" s="9">
        <f t="shared" si="1"/>
        <v>5.5</v>
      </c>
      <c r="G23" s="8">
        <v>12</v>
      </c>
      <c r="H23" s="9">
        <f t="shared" si="2"/>
        <v>6</v>
      </c>
    </row>
    <row r="24" spans="1:8" x14ac:dyDescent="0.3">
      <c r="A24" s="7" t="s">
        <v>21</v>
      </c>
      <c r="B24" s="8">
        <v>1</v>
      </c>
      <c r="C24" s="8">
        <v>59</v>
      </c>
      <c r="D24" s="9">
        <f t="shared" si="0"/>
        <v>59</v>
      </c>
      <c r="E24" s="8">
        <v>2</v>
      </c>
      <c r="F24" s="9">
        <f t="shared" si="1"/>
        <v>2</v>
      </c>
      <c r="G24" s="8">
        <v>3</v>
      </c>
      <c r="H24" s="9">
        <f t="shared" si="2"/>
        <v>3</v>
      </c>
    </row>
    <row r="25" spans="1:8" x14ac:dyDescent="0.3">
      <c r="A25" s="5" t="s">
        <v>22</v>
      </c>
      <c r="B25" s="6">
        <v>5</v>
      </c>
      <c r="C25" s="6">
        <v>124</v>
      </c>
      <c r="D25" s="4">
        <f t="shared" si="0"/>
        <v>24.8</v>
      </c>
      <c r="E25" s="6">
        <v>64</v>
      </c>
      <c r="F25" s="4">
        <f t="shared" si="1"/>
        <v>12.8</v>
      </c>
      <c r="G25" s="6">
        <v>29</v>
      </c>
      <c r="H25" s="4">
        <f t="shared" si="2"/>
        <v>5.8</v>
      </c>
    </row>
    <row r="26" spans="1:8" x14ac:dyDescent="0.3">
      <c r="A26" s="5" t="s">
        <v>23</v>
      </c>
      <c r="B26" s="6">
        <v>1</v>
      </c>
      <c r="C26" s="6">
        <v>75</v>
      </c>
      <c r="D26" s="4">
        <f t="shared" si="0"/>
        <v>75</v>
      </c>
      <c r="E26" s="6">
        <v>5</v>
      </c>
      <c r="F26" s="4">
        <f t="shared" si="1"/>
        <v>5</v>
      </c>
      <c r="G26" s="6">
        <v>10</v>
      </c>
      <c r="H26" s="4">
        <f t="shared" si="2"/>
        <v>10</v>
      </c>
    </row>
    <row r="27" spans="1:8" x14ac:dyDescent="0.3">
      <c r="A27" s="5" t="s">
        <v>24</v>
      </c>
      <c r="B27" s="6">
        <v>1</v>
      </c>
      <c r="C27" s="6">
        <v>37</v>
      </c>
      <c r="D27" s="4">
        <f t="shared" si="0"/>
        <v>37</v>
      </c>
      <c r="E27" s="6">
        <v>37</v>
      </c>
      <c r="F27" s="4">
        <f t="shared" si="1"/>
        <v>37</v>
      </c>
      <c r="G27" s="6">
        <v>17</v>
      </c>
      <c r="H27" s="4">
        <f t="shared" si="2"/>
        <v>17</v>
      </c>
    </row>
    <row r="28" spans="1:8" x14ac:dyDescent="0.3">
      <c r="A28" s="5" t="s">
        <v>25</v>
      </c>
      <c r="B28" s="6">
        <v>1</v>
      </c>
      <c r="C28" s="6">
        <v>92</v>
      </c>
      <c r="D28" s="4">
        <f t="shared" si="0"/>
        <v>92</v>
      </c>
      <c r="E28" s="6">
        <v>10</v>
      </c>
      <c r="F28" s="4">
        <f t="shared" si="1"/>
        <v>10</v>
      </c>
      <c r="G28" s="6">
        <v>5</v>
      </c>
      <c r="H28" s="4">
        <f t="shared" si="2"/>
        <v>5</v>
      </c>
    </row>
    <row r="29" spans="1:8" x14ac:dyDescent="0.3">
      <c r="A29" s="5" t="s">
        <v>26</v>
      </c>
      <c r="B29" s="6">
        <v>1</v>
      </c>
      <c r="C29" s="6">
        <v>0</v>
      </c>
      <c r="D29" s="4">
        <f t="shared" si="0"/>
        <v>0</v>
      </c>
      <c r="E29" s="6">
        <v>5</v>
      </c>
      <c r="F29" s="4">
        <f t="shared" si="1"/>
        <v>5</v>
      </c>
      <c r="G29" s="6">
        <v>0</v>
      </c>
      <c r="H29" s="4">
        <f t="shared" si="2"/>
        <v>0</v>
      </c>
    </row>
    <row r="30" spans="1:8" x14ac:dyDescent="0.3">
      <c r="A30" s="5" t="s">
        <v>27</v>
      </c>
      <c r="B30" s="6">
        <v>10</v>
      </c>
      <c r="C30" s="6">
        <v>413</v>
      </c>
      <c r="D30" s="4">
        <f t="shared" si="0"/>
        <v>41.3</v>
      </c>
      <c r="E30" s="6">
        <v>57</v>
      </c>
      <c r="F30" s="4">
        <f t="shared" si="1"/>
        <v>5.7</v>
      </c>
      <c r="G30" s="6">
        <v>10</v>
      </c>
      <c r="H30" s="4">
        <f t="shared" si="2"/>
        <v>1</v>
      </c>
    </row>
    <row r="31" spans="1:8" x14ac:dyDescent="0.3">
      <c r="A31" s="5" t="s">
        <v>28</v>
      </c>
      <c r="B31" s="6">
        <v>1</v>
      </c>
      <c r="C31" s="6">
        <v>38</v>
      </c>
      <c r="D31" s="4">
        <f t="shared" si="0"/>
        <v>38</v>
      </c>
      <c r="E31" s="6">
        <v>28</v>
      </c>
      <c r="F31" s="4">
        <f t="shared" si="1"/>
        <v>28</v>
      </c>
      <c r="G31" s="6">
        <v>10</v>
      </c>
      <c r="H31" s="4">
        <f t="shared" si="2"/>
        <v>10</v>
      </c>
    </row>
    <row r="32" spans="1:8" x14ac:dyDescent="0.3">
      <c r="A32" s="5" t="s">
        <v>29</v>
      </c>
      <c r="B32" s="6">
        <v>2</v>
      </c>
      <c r="C32" s="6">
        <v>106</v>
      </c>
      <c r="D32" s="4">
        <f t="shared" si="0"/>
        <v>53</v>
      </c>
      <c r="E32" s="6">
        <v>15</v>
      </c>
      <c r="F32" s="4">
        <f t="shared" si="1"/>
        <v>7.5</v>
      </c>
      <c r="G32" s="6">
        <v>37</v>
      </c>
      <c r="H32" s="4">
        <f t="shared" si="2"/>
        <v>18.5</v>
      </c>
    </row>
    <row r="33" spans="1:12" x14ac:dyDescent="0.3">
      <c r="A33" s="10" t="s">
        <v>30</v>
      </c>
      <c r="B33" s="11">
        <v>3</v>
      </c>
      <c r="C33" s="11">
        <f>SUM(C34:C43)</f>
        <v>148</v>
      </c>
      <c r="D33" s="17">
        <f t="shared" si="0"/>
        <v>49.333333333333336</v>
      </c>
      <c r="E33" s="11">
        <f>SUM(E34:E43)</f>
        <v>29</v>
      </c>
      <c r="F33" s="17">
        <f t="shared" si="1"/>
        <v>9.6666666666666661</v>
      </c>
      <c r="G33" s="11">
        <f>SUM(G34:G43)</f>
        <v>14</v>
      </c>
      <c r="H33" s="17">
        <f t="shared" si="2"/>
        <v>4.666666666666667</v>
      </c>
      <c r="I33" s="29" t="s">
        <v>55</v>
      </c>
      <c r="J33" s="30"/>
      <c r="K33" s="30"/>
      <c r="L33" s="30"/>
    </row>
    <row r="34" spans="1:12" x14ac:dyDescent="0.3">
      <c r="A34" s="10" t="s">
        <v>31</v>
      </c>
      <c r="B34" s="11"/>
      <c r="C34" s="11">
        <v>0</v>
      </c>
      <c r="D34" s="17"/>
      <c r="E34" s="11">
        <v>0</v>
      </c>
      <c r="F34" s="17"/>
      <c r="G34" s="11">
        <v>0</v>
      </c>
      <c r="H34" s="17"/>
      <c r="I34" s="29"/>
      <c r="J34" s="30"/>
      <c r="K34" s="30"/>
      <c r="L34" s="30"/>
    </row>
    <row r="35" spans="1:12" x14ac:dyDescent="0.3">
      <c r="A35" s="10" t="s">
        <v>32</v>
      </c>
      <c r="B35" s="11"/>
      <c r="C35" s="11">
        <v>0</v>
      </c>
      <c r="D35" s="17"/>
      <c r="E35" s="11">
        <v>0</v>
      </c>
      <c r="F35" s="17"/>
      <c r="G35" s="11">
        <v>0</v>
      </c>
      <c r="H35" s="17"/>
      <c r="I35" s="29"/>
      <c r="J35" s="30"/>
      <c r="K35" s="30"/>
      <c r="L35" s="30"/>
    </row>
    <row r="36" spans="1:12" x14ac:dyDescent="0.3">
      <c r="A36" s="10" t="s">
        <v>33</v>
      </c>
      <c r="B36" s="11"/>
      <c r="C36" s="11">
        <v>4</v>
      </c>
      <c r="D36" s="17"/>
      <c r="E36" s="11">
        <v>5</v>
      </c>
      <c r="F36" s="17"/>
      <c r="G36" s="11">
        <v>0</v>
      </c>
      <c r="H36" s="17"/>
      <c r="I36" s="29"/>
      <c r="J36" s="30"/>
      <c r="K36" s="30"/>
      <c r="L36" s="30"/>
    </row>
    <row r="37" spans="1:12" x14ac:dyDescent="0.3">
      <c r="A37" s="10" t="s">
        <v>34</v>
      </c>
      <c r="B37" s="11"/>
      <c r="C37" s="11">
        <v>43</v>
      </c>
      <c r="D37" s="17"/>
      <c r="E37" s="11">
        <v>8</v>
      </c>
      <c r="F37" s="17"/>
      <c r="G37" s="11">
        <v>2</v>
      </c>
      <c r="H37" s="17"/>
      <c r="I37" s="29"/>
      <c r="J37" s="30"/>
      <c r="K37" s="30"/>
      <c r="L37" s="30"/>
    </row>
    <row r="38" spans="1:12" x14ac:dyDescent="0.3">
      <c r="A38" s="10" t="s">
        <v>35</v>
      </c>
      <c r="B38" s="11"/>
      <c r="C38" s="11">
        <v>0</v>
      </c>
      <c r="D38" s="17"/>
      <c r="E38" s="11"/>
      <c r="F38" s="17"/>
      <c r="G38" s="11">
        <v>0</v>
      </c>
      <c r="H38" s="17"/>
      <c r="I38" s="29"/>
      <c r="J38" s="30"/>
      <c r="K38" s="30"/>
      <c r="L38" s="30"/>
    </row>
    <row r="39" spans="1:12" x14ac:dyDescent="0.3">
      <c r="A39" s="10" t="s">
        <v>36</v>
      </c>
      <c r="B39" s="11"/>
      <c r="C39" s="11">
        <v>7</v>
      </c>
      <c r="D39" s="17"/>
      <c r="E39" s="11">
        <v>2</v>
      </c>
      <c r="F39" s="17"/>
      <c r="G39" s="11">
        <v>1</v>
      </c>
      <c r="H39" s="17"/>
      <c r="I39" s="29"/>
      <c r="J39" s="30"/>
      <c r="K39" s="30"/>
      <c r="L39" s="30"/>
    </row>
    <row r="40" spans="1:12" x14ac:dyDescent="0.3">
      <c r="A40" s="10" t="s">
        <v>37</v>
      </c>
      <c r="B40" s="11"/>
      <c r="C40" s="11">
        <v>32</v>
      </c>
      <c r="D40" s="17"/>
      <c r="E40" s="11">
        <v>4</v>
      </c>
      <c r="F40" s="17"/>
      <c r="G40" s="11">
        <v>4</v>
      </c>
      <c r="H40" s="17"/>
      <c r="I40" s="29"/>
      <c r="J40" s="30"/>
      <c r="K40" s="30"/>
      <c r="L40" s="30"/>
    </row>
    <row r="41" spans="1:12" x14ac:dyDescent="0.3">
      <c r="A41" s="10" t="s">
        <v>38</v>
      </c>
      <c r="B41" s="11"/>
      <c r="C41" s="11">
        <v>4</v>
      </c>
      <c r="D41" s="17"/>
      <c r="E41" s="11">
        <v>5</v>
      </c>
      <c r="F41" s="17"/>
      <c r="G41" s="11">
        <v>0</v>
      </c>
      <c r="H41" s="17"/>
      <c r="I41" s="29"/>
      <c r="J41" s="30"/>
      <c r="K41" s="30"/>
      <c r="L41" s="30"/>
    </row>
    <row r="42" spans="1:12" x14ac:dyDescent="0.3">
      <c r="A42" s="10" t="s">
        <v>39</v>
      </c>
      <c r="B42" s="11"/>
      <c r="C42" s="11">
        <v>14</v>
      </c>
      <c r="D42" s="17"/>
      <c r="E42" s="11">
        <v>4</v>
      </c>
      <c r="F42" s="17"/>
      <c r="G42" s="11">
        <v>1</v>
      </c>
      <c r="H42" s="17"/>
      <c r="I42" s="29"/>
      <c r="J42" s="30"/>
      <c r="K42" s="30"/>
      <c r="L42" s="30"/>
    </row>
    <row r="43" spans="1:12" x14ac:dyDescent="0.3">
      <c r="A43" s="12" t="s">
        <v>40</v>
      </c>
      <c r="B43" s="13"/>
      <c r="C43" s="13">
        <v>44</v>
      </c>
      <c r="D43" s="17"/>
      <c r="E43" s="13">
        <v>1</v>
      </c>
      <c r="F43" s="17"/>
      <c r="G43" s="13">
        <v>6</v>
      </c>
      <c r="H43" s="17"/>
      <c r="I43" s="29"/>
      <c r="J43" s="30"/>
      <c r="K43" s="30"/>
      <c r="L43" s="30"/>
    </row>
    <row r="44" spans="1:12" ht="16.2" thickBot="1" x14ac:dyDescent="0.35">
      <c r="A44" s="1" t="s">
        <v>41</v>
      </c>
      <c r="B44" s="14">
        <v>3</v>
      </c>
      <c r="C44" s="14">
        <v>146</v>
      </c>
      <c r="D44" s="14">
        <f t="shared" si="0"/>
        <v>48.666666666666664</v>
      </c>
      <c r="E44" s="14">
        <v>69</v>
      </c>
      <c r="F44" s="14">
        <f t="shared" si="1"/>
        <v>23</v>
      </c>
      <c r="G44" s="14">
        <v>29</v>
      </c>
      <c r="H44" s="14">
        <f t="shared" si="2"/>
        <v>9.6666666666666661</v>
      </c>
    </row>
    <row r="45" spans="1:12" x14ac:dyDescent="0.3">
      <c r="A45" s="15" t="s">
        <v>42</v>
      </c>
      <c r="B45" s="16">
        <v>82</v>
      </c>
      <c r="C45" s="16">
        <f>SUM(C44,C25:C33,C2:C14)</f>
        <v>7623</v>
      </c>
      <c r="D45" s="16">
        <f>AVERAGE(D2:D44)</f>
        <v>75.794628099173551</v>
      </c>
      <c r="E45" s="16">
        <f>SUM(E44,E25:E33,E2:E14)</f>
        <v>563</v>
      </c>
      <c r="F45" s="16">
        <f>AVERAGE(F2:F44)</f>
        <v>9.1898674242424239</v>
      </c>
      <c r="G45" s="16">
        <f>SUM(G44,G25:G33,G2:G14)</f>
        <v>733</v>
      </c>
      <c r="H45" s="16">
        <f>AVERAGE(H2:H44)</f>
        <v>8.6349905303030319</v>
      </c>
    </row>
  </sheetData>
  <mergeCells count="1">
    <mergeCell ref="I33:L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A9358-A50F-B141-BC2B-A5098B61F548}">
  <dimension ref="A1:I44"/>
  <sheetViews>
    <sheetView zoomScale="140" zoomScaleNormal="140" workbookViewId="0">
      <selection activeCell="G7" sqref="G7"/>
    </sheetView>
  </sheetViews>
  <sheetFormatPr defaultColWidth="11.19921875" defaultRowHeight="15.6" x14ac:dyDescent="0.3"/>
  <cols>
    <col min="1" max="1" width="34.5" bestFit="1" customWidth="1"/>
    <col min="2" max="2" width="4.796875" bestFit="1" customWidth="1"/>
    <col min="3" max="3" width="19.19921875" bestFit="1" customWidth="1"/>
    <col min="4" max="4" width="20.5" bestFit="1" customWidth="1"/>
    <col min="6" max="6" width="17.296875" customWidth="1"/>
  </cols>
  <sheetData>
    <row r="1" spans="1:7" ht="16.2" thickBot="1" x14ac:dyDescent="0.35">
      <c r="A1" s="1" t="s">
        <v>0</v>
      </c>
      <c r="B1" s="1" t="s">
        <v>1</v>
      </c>
      <c r="C1" s="2" t="s">
        <v>43</v>
      </c>
      <c r="D1" s="2" t="s">
        <v>2</v>
      </c>
    </row>
    <row r="2" spans="1:7" x14ac:dyDescent="0.3">
      <c r="A2" s="3" t="s">
        <v>48</v>
      </c>
      <c r="B2" s="4">
        <v>2</v>
      </c>
      <c r="C2" s="4">
        <v>863</v>
      </c>
      <c r="D2" s="4">
        <f t="shared" ref="D2:D33" si="0">C2/B2</f>
        <v>431.5</v>
      </c>
      <c r="F2" s="23" t="s">
        <v>53</v>
      </c>
      <c r="G2" s="24">
        <v>292</v>
      </c>
    </row>
    <row r="3" spans="1:7" x14ac:dyDescent="0.3">
      <c r="A3" s="5" t="s">
        <v>49</v>
      </c>
      <c r="B3" s="6">
        <v>11</v>
      </c>
      <c r="C3" s="6">
        <v>3215</v>
      </c>
      <c r="D3" s="4">
        <f t="shared" si="0"/>
        <v>292.27272727272725</v>
      </c>
      <c r="F3" s="25" t="s">
        <v>52</v>
      </c>
      <c r="G3" s="26">
        <f>MEDIAN(D2:D33)</f>
        <v>42.774999999999999</v>
      </c>
    </row>
    <row r="4" spans="1:7" x14ac:dyDescent="0.3">
      <c r="A4" s="5" t="s">
        <v>9</v>
      </c>
      <c r="B4" s="6">
        <v>1</v>
      </c>
      <c r="C4" s="6">
        <v>241</v>
      </c>
      <c r="D4" s="4">
        <f t="shared" si="0"/>
        <v>241</v>
      </c>
      <c r="F4" s="25" t="s">
        <v>50</v>
      </c>
      <c r="G4" s="26">
        <f>AVERAGE(D2:D33)</f>
        <v>76.964772727272731</v>
      </c>
    </row>
    <row r="5" spans="1:7" ht="16.2" thickBot="1" x14ac:dyDescent="0.35">
      <c r="A5" s="5" t="s">
        <v>7</v>
      </c>
      <c r="B5" s="6">
        <v>2</v>
      </c>
      <c r="C5" s="6">
        <v>432</v>
      </c>
      <c r="D5" s="4">
        <f t="shared" si="0"/>
        <v>216</v>
      </c>
      <c r="F5" s="27" t="s">
        <v>51</v>
      </c>
      <c r="G5" s="28">
        <v>0</v>
      </c>
    </row>
    <row r="6" spans="1:7" x14ac:dyDescent="0.3">
      <c r="A6" s="5" t="s">
        <v>6</v>
      </c>
      <c r="B6" s="6">
        <v>1</v>
      </c>
      <c r="C6" s="6">
        <v>139</v>
      </c>
      <c r="D6" s="4">
        <f t="shared" si="0"/>
        <v>139</v>
      </c>
    </row>
    <row r="7" spans="1:7" x14ac:dyDescent="0.3">
      <c r="A7" s="5" t="s">
        <v>8</v>
      </c>
      <c r="B7" s="6">
        <v>1</v>
      </c>
      <c r="C7" s="6">
        <v>137</v>
      </c>
      <c r="D7" s="4">
        <f t="shared" si="0"/>
        <v>137</v>
      </c>
    </row>
    <row r="8" spans="1:7" x14ac:dyDescent="0.3">
      <c r="A8" s="5" t="s">
        <v>4</v>
      </c>
      <c r="B8" s="6">
        <v>4</v>
      </c>
      <c r="C8" s="6">
        <v>503</v>
      </c>
      <c r="D8" s="4">
        <f t="shared" si="0"/>
        <v>125.75</v>
      </c>
    </row>
    <row r="9" spans="1:7" x14ac:dyDescent="0.3">
      <c r="A9" s="5" t="s">
        <v>25</v>
      </c>
      <c r="B9" s="6">
        <v>1</v>
      </c>
      <c r="C9" s="6">
        <v>92</v>
      </c>
      <c r="D9" s="4">
        <f t="shared" si="0"/>
        <v>92</v>
      </c>
    </row>
    <row r="10" spans="1:7" x14ac:dyDescent="0.3">
      <c r="A10" s="5" t="s">
        <v>47</v>
      </c>
      <c r="B10" s="6">
        <v>1</v>
      </c>
      <c r="C10" s="6">
        <v>76</v>
      </c>
      <c r="D10" s="4">
        <f t="shared" si="0"/>
        <v>76</v>
      </c>
    </row>
    <row r="11" spans="1:7" x14ac:dyDescent="0.3">
      <c r="A11" s="5" t="s">
        <v>23</v>
      </c>
      <c r="B11" s="6">
        <v>1</v>
      </c>
      <c r="C11" s="6">
        <v>75</v>
      </c>
      <c r="D11" s="4">
        <f t="shared" si="0"/>
        <v>75</v>
      </c>
    </row>
    <row r="12" spans="1:7" x14ac:dyDescent="0.3">
      <c r="A12" s="7" t="s">
        <v>14</v>
      </c>
      <c r="B12" s="8">
        <v>6</v>
      </c>
      <c r="C12" s="8">
        <v>401</v>
      </c>
      <c r="D12" s="9">
        <f t="shared" si="0"/>
        <v>66.833333333333329</v>
      </c>
    </row>
    <row r="13" spans="1:7" x14ac:dyDescent="0.3">
      <c r="A13" s="7" t="s">
        <v>21</v>
      </c>
      <c r="B13" s="8">
        <v>1</v>
      </c>
      <c r="C13" s="8">
        <v>59</v>
      </c>
      <c r="D13" s="9">
        <f t="shared" si="0"/>
        <v>59</v>
      </c>
    </row>
    <row r="14" spans="1:7" x14ac:dyDescent="0.3">
      <c r="A14" s="5" t="s">
        <v>29</v>
      </c>
      <c r="B14" s="6">
        <v>2</v>
      </c>
      <c r="C14" s="6">
        <v>106</v>
      </c>
      <c r="D14" s="4">
        <f t="shared" si="0"/>
        <v>53</v>
      </c>
    </row>
    <row r="15" spans="1:7" x14ac:dyDescent="0.3">
      <c r="A15" s="10" t="s">
        <v>30</v>
      </c>
      <c r="B15" s="11">
        <v>3</v>
      </c>
      <c r="C15" s="11">
        <v>148</v>
      </c>
      <c r="D15" s="17">
        <f t="shared" si="0"/>
        <v>49.333333333333336</v>
      </c>
    </row>
    <row r="16" spans="1:7" x14ac:dyDescent="0.3">
      <c r="A16" s="5" t="s">
        <v>41</v>
      </c>
      <c r="B16" s="6">
        <v>3</v>
      </c>
      <c r="C16" s="6">
        <v>146</v>
      </c>
      <c r="D16" s="4">
        <f t="shared" si="0"/>
        <v>48.666666666666664</v>
      </c>
    </row>
    <row r="17" spans="1:4" x14ac:dyDescent="0.3">
      <c r="A17" s="7" t="s">
        <v>18</v>
      </c>
      <c r="B17" s="8">
        <v>4</v>
      </c>
      <c r="C17" s="8">
        <v>177</v>
      </c>
      <c r="D17" s="9">
        <f t="shared" si="0"/>
        <v>44.25</v>
      </c>
    </row>
    <row r="18" spans="1:4" x14ac:dyDescent="0.3">
      <c r="A18" s="5" t="s">
        <v>27</v>
      </c>
      <c r="B18" s="6">
        <v>10</v>
      </c>
      <c r="C18" s="6">
        <v>413</v>
      </c>
      <c r="D18" s="4">
        <f t="shared" si="0"/>
        <v>41.3</v>
      </c>
    </row>
    <row r="19" spans="1:4" x14ac:dyDescent="0.3">
      <c r="A19" s="5" t="s">
        <v>5</v>
      </c>
      <c r="B19" s="6">
        <v>1</v>
      </c>
      <c r="C19" s="6">
        <v>41</v>
      </c>
      <c r="D19" s="4">
        <f t="shared" si="0"/>
        <v>41</v>
      </c>
    </row>
    <row r="20" spans="1:4" x14ac:dyDescent="0.3">
      <c r="A20" s="7" t="s">
        <v>19</v>
      </c>
      <c r="B20" s="8">
        <v>1</v>
      </c>
      <c r="C20" s="8">
        <v>41</v>
      </c>
      <c r="D20" s="9">
        <f t="shared" si="0"/>
        <v>41</v>
      </c>
    </row>
    <row r="21" spans="1:4" x14ac:dyDescent="0.3">
      <c r="A21" s="7" t="s">
        <v>13</v>
      </c>
      <c r="B21" s="8">
        <v>1</v>
      </c>
      <c r="C21" s="8">
        <v>39</v>
      </c>
      <c r="D21" s="9">
        <f t="shared" si="0"/>
        <v>39</v>
      </c>
    </row>
    <row r="22" spans="1:4" x14ac:dyDescent="0.3">
      <c r="A22" s="5" t="s">
        <v>28</v>
      </c>
      <c r="B22" s="6">
        <v>1</v>
      </c>
      <c r="C22" s="6">
        <v>38</v>
      </c>
      <c r="D22" s="4">
        <f t="shared" si="0"/>
        <v>38</v>
      </c>
    </row>
    <row r="23" spans="1:4" x14ac:dyDescent="0.3">
      <c r="A23" s="5" t="s">
        <v>24</v>
      </c>
      <c r="B23" s="6">
        <v>1</v>
      </c>
      <c r="C23" s="6">
        <v>37</v>
      </c>
      <c r="D23" s="4">
        <f t="shared" si="0"/>
        <v>37</v>
      </c>
    </row>
    <row r="24" spans="1:4" x14ac:dyDescent="0.3">
      <c r="A24" s="5" t="s">
        <v>22</v>
      </c>
      <c r="B24" s="6">
        <v>5</v>
      </c>
      <c r="C24" s="6">
        <v>124</v>
      </c>
      <c r="D24" s="4">
        <f t="shared" si="0"/>
        <v>24.8</v>
      </c>
    </row>
    <row r="25" spans="1:4" x14ac:dyDescent="0.3">
      <c r="A25" s="7" t="s">
        <v>15</v>
      </c>
      <c r="B25" s="8">
        <v>1</v>
      </c>
      <c r="C25" s="8">
        <v>20</v>
      </c>
      <c r="D25" s="9">
        <f t="shared" si="0"/>
        <v>20</v>
      </c>
    </row>
    <row r="26" spans="1:4" x14ac:dyDescent="0.3">
      <c r="A26" s="7" t="s">
        <v>20</v>
      </c>
      <c r="B26" s="8">
        <v>2</v>
      </c>
      <c r="C26" s="8">
        <v>27</v>
      </c>
      <c r="D26" s="9">
        <f t="shared" si="0"/>
        <v>13.5</v>
      </c>
    </row>
    <row r="27" spans="1:4" x14ac:dyDescent="0.3">
      <c r="A27" s="5" t="s">
        <v>3</v>
      </c>
      <c r="B27" s="6">
        <v>1</v>
      </c>
      <c r="C27" s="6">
        <v>13</v>
      </c>
      <c r="D27" s="4">
        <f t="shared" si="0"/>
        <v>13</v>
      </c>
    </row>
    <row r="28" spans="1:4" x14ac:dyDescent="0.3">
      <c r="A28" s="5" t="s">
        <v>10</v>
      </c>
      <c r="B28" s="6">
        <v>3</v>
      </c>
      <c r="C28" s="6">
        <v>14</v>
      </c>
      <c r="D28" s="4">
        <f t="shared" si="0"/>
        <v>4.666666666666667</v>
      </c>
    </row>
    <row r="29" spans="1:4" x14ac:dyDescent="0.3">
      <c r="A29" s="7" t="s">
        <v>12</v>
      </c>
      <c r="B29" s="8">
        <v>1</v>
      </c>
      <c r="C29" s="8">
        <v>1</v>
      </c>
      <c r="D29" s="9">
        <f t="shared" si="0"/>
        <v>1</v>
      </c>
    </row>
    <row r="30" spans="1:4" x14ac:dyDescent="0.3">
      <c r="A30" s="7" t="s">
        <v>17</v>
      </c>
      <c r="B30" s="8">
        <v>1</v>
      </c>
      <c r="C30" s="8">
        <v>1</v>
      </c>
      <c r="D30" s="9">
        <f t="shared" si="0"/>
        <v>1</v>
      </c>
    </row>
    <row r="31" spans="1:4" x14ac:dyDescent="0.3">
      <c r="A31" s="5" t="s">
        <v>46</v>
      </c>
      <c r="B31" s="6">
        <v>6</v>
      </c>
      <c r="C31" s="6">
        <v>3</v>
      </c>
      <c r="D31" s="4">
        <f t="shared" si="0"/>
        <v>0.5</v>
      </c>
    </row>
    <row r="32" spans="1:4" x14ac:dyDescent="0.3">
      <c r="A32" s="7" t="s">
        <v>16</v>
      </c>
      <c r="B32" s="8">
        <v>2</v>
      </c>
      <c r="C32" s="8">
        <v>1</v>
      </c>
      <c r="D32" s="9">
        <f t="shared" si="0"/>
        <v>0.5</v>
      </c>
    </row>
    <row r="33" spans="1:9" x14ac:dyDescent="0.3">
      <c r="A33" s="5" t="s">
        <v>26</v>
      </c>
      <c r="B33" s="6">
        <v>1</v>
      </c>
      <c r="C33" s="6">
        <v>0</v>
      </c>
      <c r="D33" s="4">
        <f t="shared" si="0"/>
        <v>0</v>
      </c>
    </row>
    <row r="34" spans="1:9" x14ac:dyDescent="0.3">
      <c r="A34" s="10" t="s">
        <v>31</v>
      </c>
      <c r="B34" s="11"/>
      <c r="C34" s="11">
        <v>0</v>
      </c>
      <c r="D34" s="17"/>
    </row>
    <row r="35" spans="1:9" x14ac:dyDescent="0.3">
      <c r="A35" s="10" t="s">
        <v>32</v>
      </c>
      <c r="B35" s="11"/>
      <c r="C35" s="11">
        <v>0</v>
      </c>
      <c r="D35" s="17"/>
    </row>
    <row r="36" spans="1:9" x14ac:dyDescent="0.3">
      <c r="A36" s="10" t="s">
        <v>33</v>
      </c>
      <c r="B36" s="11"/>
      <c r="C36" s="11">
        <v>4</v>
      </c>
      <c r="D36" s="17"/>
    </row>
    <row r="37" spans="1:9" x14ac:dyDescent="0.3">
      <c r="A37" s="10" t="s">
        <v>34</v>
      </c>
      <c r="B37" s="11"/>
      <c r="C37" s="11">
        <v>43</v>
      </c>
      <c r="D37" s="17"/>
    </row>
    <row r="38" spans="1:9" x14ac:dyDescent="0.3">
      <c r="A38" s="10" t="s">
        <v>35</v>
      </c>
      <c r="B38" s="11"/>
      <c r="C38" s="11">
        <v>0</v>
      </c>
      <c r="D38" s="17"/>
    </row>
    <row r="39" spans="1:9" x14ac:dyDescent="0.3">
      <c r="A39" s="10" t="s">
        <v>36</v>
      </c>
      <c r="B39" s="11"/>
      <c r="C39" s="11">
        <v>7</v>
      </c>
      <c r="D39" s="17"/>
    </row>
    <row r="40" spans="1:9" x14ac:dyDescent="0.3">
      <c r="A40" s="10" t="s">
        <v>37</v>
      </c>
      <c r="B40" s="11"/>
      <c r="C40" s="11">
        <v>32</v>
      </c>
      <c r="D40" s="17"/>
    </row>
    <row r="41" spans="1:9" x14ac:dyDescent="0.3">
      <c r="A41" s="10" t="s">
        <v>38</v>
      </c>
      <c r="B41" s="11"/>
      <c r="C41" s="11">
        <v>4</v>
      </c>
      <c r="D41" s="17"/>
    </row>
    <row r="42" spans="1:9" x14ac:dyDescent="0.3">
      <c r="A42" s="12" t="s">
        <v>39</v>
      </c>
      <c r="B42" s="13"/>
      <c r="C42" s="13">
        <v>14</v>
      </c>
      <c r="D42" s="17"/>
    </row>
    <row r="43" spans="1:9" ht="16.2" thickBot="1" x14ac:dyDescent="0.35">
      <c r="A43" s="18" t="s">
        <v>40</v>
      </c>
      <c r="B43" s="19"/>
      <c r="C43" s="19">
        <v>44</v>
      </c>
      <c r="D43" s="19"/>
    </row>
    <row r="44" spans="1:9" x14ac:dyDescent="0.3">
      <c r="A44" t="s">
        <v>42</v>
      </c>
      <c r="B44" s="22">
        <v>82</v>
      </c>
      <c r="C44" s="22">
        <v>7771</v>
      </c>
      <c r="D44" s="22">
        <v>76.964772727272731</v>
      </c>
      <c r="E44" s="22"/>
      <c r="G44" s="22"/>
      <c r="H44" s="22"/>
      <c r="I44" s="22"/>
    </row>
  </sheetData>
  <sortState xmlns:xlrd2="http://schemas.microsoft.com/office/spreadsheetml/2017/richdata2" ref="A2:D43">
    <sortCondition descending="1" ref="D2:D4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CB055-40C2-5F4F-BA44-DA4BD1344726}">
  <dimension ref="A1:I42"/>
  <sheetViews>
    <sheetView zoomScale="170" zoomScaleNormal="170" workbookViewId="0">
      <selection activeCell="F2" sqref="F2"/>
    </sheetView>
  </sheetViews>
  <sheetFormatPr defaultColWidth="11.19921875" defaultRowHeight="15.6" x14ac:dyDescent="0.3"/>
  <cols>
    <col min="1" max="1" width="34.5" bestFit="1" customWidth="1"/>
    <col min="2" max="2" width="4.796875" bestFit="1" customWidth="1"/>
    <col min="3" max="3" width="16" bestFit="1" customWidth="1"/>
    <col min="4" max="4" width="24.19921875" customWidth="1"/>
    <col min="6" max="6" width="18" customWidth="1"/>
  </cols>
  <sheetData>
    <row r="1" spans="1:7" ht="16.2" thickBot="1" x14ac:dyDescent="0.35">
      <c r="A1" s="1" t="s">
        <v>0</v>
      </c>
      <c r="B1" s="1" t="s">
        <v>1</v>
      </c>
      <c r="C1" s="20" t="s">
        <v>44</v>
      </c>
      <c r="D1" s="2" t="s">
        <v>2</v>
      </c>
    </row>
    <row r="2" spans="1:7" x14ac:dyDescent="0.3">
      <c r="A2" s="21" t="s">
        <v>19</v>
      </c>
      <c r="B2" s="9">
        <v>1</v>
      </c>
      <c r="C2" s="9">
        <v>45</v>
      </c>
      <c r="D2" s="9">
        <f t="shared" ref="D2:D31" si="0">C2/B2</f>
        <v>45</v>
      </c>
      <c r="F2" s="23" t="s">
        <v>53</v>
      </c>
      <c r="G2" s="24">
        <v>45</v>
      </c>
    </row>
    <row r="3" spans="1:7" x14ac:dyDescent="0.3">
      <c r="A3" s="5" t="s">
        <v>24</v>
      </c>
      <c r="B3" s="6">
        <v>1</v>
      </c>
      <c r="C3" s="6">
        <v>37</v>
      </c>
      <c r="D3" s="4">
        <f t="shared" si="0"/>
        <v>37</v>
      </c>
      <c r="F3" s="25" t="s">
        <v>52</v>
      </c>
      <c r="G3" s="26">
        <f>MEDIAN(D2:D31)</f>
        <v>5.85</v>
      </c>
    </row>
    <row r="4" spans="1:7" x14ac:dyDescent="0.3">
      <c r="A4" s="5" t="s">
        <v>28</v>
      </c>
      <c r="B4" s="6">
        <v>1</v>
      </c>
      <c r="C4" s="6">
        <v>28</v>
      </c>
      <c r="D4" s="4">
        <f t="shared" si="0"/>
        <v>28</v>
      </c>
      <c r="F4" s="25" t="s">
        <v>50</v>
      </c>
      <c r="G4" s="26">
        <f>AVERAGE(D2:D31)</f>
        <v>9.602525252525254</v>
      </c>
    </row>
    <row r="5" spans="1:7" ht="16.2" thickBot="1" x14ac:dyDescent="0.35">
      <c r="A5" s="5" t="s">
        <v>41</v>
      </c>
      <c r="B5" s="6">
        <v>3</v>
      </c>
      <c r="C5" s="6">
        <v>69</v>
      </c>
      <c r="D5" s="4">
        <f t="shared" si="0"/>
        <v>23</v>
      </c>
      <c r="F5" s="27" t="s">
        <v>51</v>
      </c>
      <c r="G5" s="28">
        <v>0</v>
      </c>
    </row>
    <row r="6" spans="1:7" x14ac:dyDescent="0.3">
      <c r="A6" s="5" t="s">
        <v>9</v>
      </c>
      <c r="B6" s="6">
        <v>1</v>
      </c>
      <c r="C6" s="6">
        <v>20</v>
      </c>
      <c r="D6" s="4">
        <f t="shared" si="0"/>
        <v>20</v>
      </c>
    </row>
    <row r="7" spans="1:7" x14ac:dyDescent="0.3">
      <c r="A7" s="5" t="s">
        <v>6</v>
      </c>
      <c r="B7" s="6">
        <v>1</v>
      </c>
      <c r="C7" s="6">
        <v>18</v>
      </c>
      <c r="D7" s="4">
        <f t="shared" si="0"/>
        <v>18</v>
      </c>
    </row>
    <row r="8" spans="1:7" x14ac:dyDescent="0.3">
      <c r="A8" s="5" t="s">
        <v>7</v>
      </c>
      <c r="B8" s="6">
        <v>2</v>
      </c>
      <c r="C8" s="6">
        <v>26</v>
      </c>
      <c r="D8" s="4">
        <f t="shared" si="0"/>
        <v>13</v>
      </c>
    </row>
    <row r="9" spans="1:7" x14ac:dyDescent="0.3">
      <c r="A9" s="5" t="s">
        <v>22</v>
      </c>
      <c r="B9" s="6">
        <v>5</v>
      </c>
      <c r="C9" s="6">
        <v>64</v>
      </c>
      <c r="D9" s="4">
        <f t="shared" si="0"/>
        <v>12.8</v>
      </c>
    </row>
    <row r="10" spans="1:7" x14ac:dyDescent="0.3">
      <c r="A10" s="5" t="s">
        <v>25</v>
      </c>
      <c r="B10" s="6">
        <v>1</v>
      </c>
      <c r="C10" s="6">
        <v>10</v>
      </c>
      <c r="D10" s="4">
        <f t="shared" si="0"/>
        <v>10</v>
      </c>
    </row>
    <row r="11" spans="1:7" x14ac:dyDescent="0.3">
      <c r="A11" s="10" t="s">
        <v>30</v>
      </c>
      <c r="B11" s="11">
        <v>3</v>
      </c>
      <c r="C11" s="11">
        <v>29</v>
      </c>
      <c r="D11" s="17">
        <f t="shared" si="0"/>
        <v>9.6666666666666661</v>
      </c>
    </row>
    <row r="12" spans="1:7" x14ac:dyDescent="0.3">
      <c r="A12" s="5" t="s">
        <v>5</v>
      </c>
      <c r="B12" s="6">
        <v>1</v>
      </c>
      <c r="C12" s="6">
        <v>9</v>
      </c>
      <c r="D12" s="4">
        <f t="shared" si="0"/>
        <v>9</v>
      </c>
    </row>
    <row r="13" spans="1:7" x14ac:dyDescent="0.3">
      <c r="A13" s="7" t="s">
        <v>14</v>
      </c>
      <c r="B13" s="8">
        <v>6</v>
      </c>
      <c r="C13" s="8">
        <v>49</v>
      </c>
      <c r="D13" s="9">
        <f t="shared" si="0"/>
        <v>8.1666666666666661</v>
      </c>
    </row>
    <row r="14" spans="1:7" x14ac:dyDescent="0.3">
      <c r="A14" s="5" t="s">
        <v>29</v>
      </c>
      <c r="B14" s="6">
        <v>2</v>
      </c>
      <c r="C14" s="6">
        <v>15</v>
      </c>
      <c r="D14" s="4">
        <f t="shared" si="0"/>
        <v>7.5</v>
      </c>
    </row>
    <row r="15" spans="1:7" x14ac:dyDescent="0.3">
      <c r="A15" s="7" t="s">
        <v>15</v>
      </c>
      <c r="B15" s="8">
        <v>1</v>
      </c>
      <c r="C15" s="8">
        <v>6</v>
      </c>
      <c r="D15" s="9">
        <f t="shared" si="0"/>
        <v>6</v>
      </c>
    </row>
    <row r="16" spans="1:7" x14ac:dyDescent="0.3">
      <c r="A16" s="7" t="s">
        <v>17</v>
      </c>
      <c r="B16" s="8">
        <v>1</v>
      </c>
      <c r="C16" s="8">
        <v>6</v>
      </c>
      <c r="D16" s="9">
        <f t="shared" si="0"/>
        <v>6</v>
      </c>
    </row>
    <row r="17" spans="1:4" x14ac:dyDescent="0.3">
      <c r="A17" s="5" t="s">
        <v>27</v>
      </c>
      <c r="B17" s="6">
        <v>10</v>
      </c>
      <c r="C17" s="6">
        <v>57</v>
      </c>
      <c r="D17" s="4">
        <f t="shared" si="0"/>
        <v>5.7</v>
      </c>
    </row>
    <row r="18" spans="1:4" x14ac:dyDescent="0.3">
      <c r="A18" s="7" t="s">
        <v>20</v>
      </c>
      <c r="B18" s="8">
        <v>2</v>
      </c>
      <c r="C18" s="8">
        <v>11</v>
      </c>
      <c r="D18" s="9">
        <f t="shared" si="0"/>
        <v>5.5</v>
      </c>
    </row>
    <row r="19" spans="1:4" x14ac:dyDescent="0.3">
      <c r="A19" s="5" t="s">
        <v>4</v>
      </c>
      <c r="B19" s="6">
        <v>4</v>
      </c>
      <c r="C19" s="6">
        <v>21</v>
      </c>
      <c r="D19" s="4">
        <f t="shared" si="0"/>
        <v>5.25</v>
      </c>
    </row>
    <row r="20" spans="1:4" x14ac:dyDescent="0.3">
      <c r="A20" s="5" t="s">
        <v>23</v>
      </c>
      <c r="B20" s="6">
        <v>1</v>
      </c>
      <c r="C20" s="6">
        <v>5</v>
      </c>
      <c r="D20" s="4">
        <f t="shared" si="0"/>
        <v>5</v>
      </c>
    </row>
    <row r="21" spans="1:4" x14ac:dyDescent="0.3">
      <c r="A21" s="5" t="s">
        <v>26</v>
      </c>
      <c r="B21" s="6">
        <v>1</v>
      </c>
      <c r="C21" s="6">
        <v>5</v>
      </c>
      <c r="D21" s="4">
        <f t="shared" si="0"/>
        <v>5</v>
      </c>
    </row>
    <row r="22" spans="1:4" x14ac:dyDescent="0.3">
      <c r="A22" s="5" t="s">
        <v>3</v>
      </c>
      <c r="B22" s="6">
        <v>1</v>
      </c>
      <c r="C22" s="6">
        <v>3</v>
      </c>
      <c r="D22" s="4">
        <f t="shared" si="0"/>
        <v>3</v>
      </c>
    </row>
    <row r="23" spans="1:4" x14ac:dyDescent="0.3">
      <c r="A23" s="7" t="s">
        <v>21</v>
      </c>
      <c r="B23" s="8">
        <v>1</v>
      </c>
      <c r="C23" s="8">
        <v>2</v>
      </c>
      <c r="D23" s="9">
        <f t="shared" si="0"/>
        <v>2</v>
      </c>
    </row>
    <row r="24" spans="1:4" x14ac:dyDescent="0.3">
      <c r="A24" s="5" t="s">
        <v>49</v>
      </c>
      <c r="B24" s="6">
        <v>11</v>
      </c>
      <c r="C24" s="6">
        <v>21</v>
      </c>
      <c r="D24" s="4">
        <f t="shared" si="0"/>
        <v>1.9090909090909092</v>
      </c>
    </row>
    <row r="25" spans="1:4" x14ac:dyDescent="0.3">
      <c r="A25" s="5" t="s">
        <v>46</v>
      </c>
      <c r="B25" s="6">
        <v>6</v>
      </c>
      <c r="C25" s="6">
        <v>4</v>
      </c>
      <c r="D25" s="4">
        <f t="shared" si="0"/>
        <v>0.66666666666666663</v>
      </c>
    </row>
    <row r="26" spans="1:4" x14ac:dyDescent="0.3">
      <c r="A26" s="5" t="s">
        <v>10</v>
      </c>
      <c r="B26" s="6">
        <v>3</v>
      </c>
      <c r="C26" s="6">
        <v>2</v>
      </c>
      <c r="D26" s="4">
        <f t="shared" si="0"/>
        <v>0.66666666666666663</v>
      </c>
    </row>
    <row r="27" spans="1:4" x14ac:dyDescent="0.3">
      <c r="A27" s="7" t="s">
        <v>18</v>
      </c>
      <c r="B27" s="8">
        <v>4</v>
      </c>
      <c r="C27" s="8">
        <v>1</v>
      </c>
      <c r="D27" s="9">
        <f t="shared" si="0"/>
        <v>0.25</v>
      </c>
    </row>
    <row r="28" spans="1:4" x14ac:dyDescent="0.3">
      <c r="A28" s="5" t="s">
        <v>8</v>
      </c>
      <c r="B28" s="6">
        <v>1</v>
      </c>
      <c r="C28" s="6">
        <v>0</v>
      </c>
      <c r="D28" s="4">
        <f t="shared" si="0"/>
        <v>0</v>
      </c>
    </row>
    <row r="29" spans="1:4" x14ac:dyDescent="0.3">
      <c r="A29" s="7" t="s">
        <v>12</v>
      </c>
      <c r="B29" s="8">
        <v>1</v>
      </c>
      <c r="C29" s="8">
        <v>0</v>
      </c>
      <c r="D29" s="9">
        <f t="shared" si="0"/>
        <v>0</v>
      </c>
    </row>
    <row r="30" spans="1:4" x14ac:dyDescent="0.3">
      <c r="A30" s="7" t="s">
        <v>13</v>
      </c>
      <c r="B30" s="8">
        <v>1</v>
      </c>
      <c r="C30" s="8">
        <v>0</v>
      </c>
      <c r="D30" s="9">
        <f t="shared" si="0"/>
        <v>0</v>
      </c>
    </row>
    <row r="31" spans="1:4" x14ac:dyDescent="0.3">
      <c r="A31" s="7" t="s">
        <v>16</v>
      </c>
      <c r="B31" s="8">
        <v>2</v>
      </c>
      <c r="C31" s="8">
        <v>0</v>
      </c>
      <c r="D31" s="9">
        <f t="shared" si="0"/>
        <v>0</v>
      </c>
    </row>
    <row r="32" spans="1:4" x14ac:dyDescent="0.3">
      <c r="A32" s="10" t="s">
        <v>31</v>
      </c>
      <c r="B32" s="11"/>
      <c r="C32" s="11">
        <v>0</v>
      </c>
      <c r="D32" s="17"/>
    </row>
    <row r="33" spans="1:9" x14ac:dyDescent="0.3">
      <c r="A33" s="10" t="s">
        <v>32</v>
      </c>
      <c r="B33" s="11"/>
      <c r="C33" s="11">
        <v>0</v>
      </c>
      <c r="D33" s="17"/>
    </row>
    <row r="34" spans="1:9" x14ac:dyDescent="0.3">
      <c r="A34" s="10" t="s">
        <v>33</v>
      </c>
      <c r="B34" s="11"/>
      <c r="C34" s="11">
        <v>5</v>
      </c>
      <c r="D34" s="17"/>
    </row>
    <row r="35" spans="1:9" x14ac:dyDescent="0.3">
      <c r="A35" s="10" t="s">
        <v>34</v>
      </c>
      <c r="B35" s="11"/>
      <c r="C35" s="11">
        <v>8</v>
      </c>
      <c r="D35" s="17"/>
    </row>
    <row r="36" spans="1:9" x14ac:dyDescent="0.3">
      <c r="A36" s="10" t="s">
        <v>35</v>
      </c>
      <c r="B36" s="11"/>
      <c r="C36" s="11"/>
      <c r="D36" s="17"/>
    </row>
    <row r="37" spans="1:9" x14ac:dyDescent="0.3">
      <c r="A37" s="10" t="s">
        <v>36</v>
      </c>
      <c r="B37" s="11"/>
      <c r="C37" s="11">
        <v>2</v>
      </c>
      <c r="D37" s="17"/>
    </row>
    <row r="38" spans="1:9" x14ac:dyDescent="0.3">
      <c r="A38" s="10" t="s">
        <v>37</v>
      </c>
      <c r="B38" s="11"/>
      <c r="C38" s="11">
        <v>4</v>
      </c>
      <c r="D38" s="17"/>
    </row>
    <row r="39" spans="1:9" x14ac:dyDescent="0.3">
      <c r="A39" s="10" t="s">
        <v>38</v>
      </c>
      <c r="B39" s="11"/>
      <c r="C39" s="11">
        <v>5</v>
      </c>
      <c r="D39" s="17"/>
    </row>
    <row r="40" spans="1:9" x14ac:dyDescent="0.3">
      <c r="A40" s="12" t="s">
        <v>39</v>
      </c>
      <c r="B40" s="13"/>
      <c r="C40" s="13">
        <v>4</v>
      </c>
      <c r="D40" s="17"/>
    </row>
    <row r="41" spans="1:9" ht="16.2" thickBot="1" x14ac:dyDescent="0.35">
      <c r="A41" s="18" t="s">
        <v>40</v>
      </c>
      <c r="B41" s="19"/>
      <c r="C41" s="19">
        <v>1</v>
      </c>
      <c r="D41" s="19"/>
    </row>
    <row r="42" spans="1:9" x14ac:dyDescent="0.3">
      <c r="A42" s="15" t="s">
        <v>42</v>
      </c>
      <c r="B42" s="16">
        <v>80</v>
      </c>
      <c r="C42" s="16">
        <v>443</v>
      </c>
      <c r="D42" s="16">
        <v>9.0023674242424239</v>
      </c>
      <c r="G42" s="22"/>
      <c r="H42" s="22"/>
      <c r="I42" s="22"/>
    </row>
  </sheetData>
  <sortState xmlns:xlrd2="http://schemas.microsoft.com/office/spreadsheetml/2017/richdata2" ref="A2:D41">
    <sortCondition descending="1" ref="D2:D4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6577-90B1-2B43-A0B1-D852DDFB22D1}">
  <dimension ref="A1:G44"/>
  <sheetViews>
    <sheetView zoomScale="160" zoomScaleNormal="160" workbookViewId="0">
      <selection activeCell="F3" sqref="F3"/>
    </sheetView>
  </sheetViews>
  <sheetFormatPr defaultColWidth="11.19921875" defaultRowHeight="15.6" x14ac:dyDescent="0.3"/>
  <cols>
    <col min="1" max="1" width="34.5" bestFit="1" customWidth="1"/>
    <col min="2" max="2" width="4.796875" bestFit="1" customWidth="1"/>
    <col min="3" max="3" width="19.19921875" bestFit="1" customWidth="1"/>
    <col min="4" max="4" width="20.5" bestFit="1" customWidth="1"/>
    <col min="6" max="6" width="17" customWidth="1"/>
  </cols>
  <sheetData>
    <row r="1" spans="1:7" ht="16.2" thickBot="1" x14ac:dyDescent="0.35">
      <c r="A1" s="1" t="s">
        <v>0</v>
      </c>
      <c r="B1" s="1" t="s">
        <v>1</v>
      </c>
      <c r="C1" s="2" t="s">
        <v>45</v>
      </c>
      <c r="D1" s="2" t="s">
        <v>2</v>
      </c>
    </row>
    <row r="2" spans="1:7" x14ac:dyDescent="0.3">
      <c r="A2" s="21" t="s">
        <v>18</v>
      </c>
      <c r="B2" s="9">
        <v>4</v>
      </c>
      <c r="C2" s="9">
        <v>178</v>
      </c>
      <c r="D2" s="9">
        <v>44.5</v>
      </c>
      <c r="F2" s="23" t="s">
        <v>54</v>
      </c>
      <c r="G2" s="24">
        <v>44.5</v>
      </c>
    </row>
    <row r="3" spans="1:7" x14ac:dyDescent="0.3">
      <c r="A3" s="7" t="s">
        <v>19</v>
      </c>
      <c r="B3" s="8">
        <v>1</v>
      </c>
      <c r="C3" s="8">
        <v>25</v>
      </c>
      <c r="D3" s="9">
        <v>25</v>
      </c>
      <c r="F3" s="25" t="s">
        <v>52</v>
      </c>
      <c r="G3" s="26">
        <f>MEDIAN(D2:D33)</f>
        <v>5.9</v>
      </c>
    </row>
    <row r="4" spans="1:7" x14ac:dyDescent="0.3">
      <c r="A4" s="5" t="s">
        <v>29</v>
      </c>
      <c r="B4" s="6">
        <v>2</v>
      </c>
      <c r="C4" s="6">
        <v>37</v>
      </c>
      <c r="D4" s="4">
        <v>18.5</v>
      </c>
      <c r="F4" s="25" t="s">
        <v>50</v>
      </c>
      <c r="G4" s="26">
        <f>AVERAGE(D2:D33)</f>
        <v>8.1568655303030297</v>
      </c>
    </row>
    <row r="5" spans="1:7" ht="16.2" thickBot="1" x14ac:dyDescent="0.35">
      <c r="A5" s="5" t="s">
        <v>24</v>
      </c>
      <c r="B5" s="6">
        <v>1</v>
      </c>
      <c r="C5" s="6">
        <v>17</v>
      </c>
      <c r="D5" s="4">
        <v>17</v>
      </c>
      <c r="F5" s="27" t="s">
        <v>51</v>
      </c>
      <c r="G5" s="28">
        <v>0</v>
      </c>
    </row>
    <row r="6" spans="1:7" x14ac:dyDescent="0.3">
      <c r="A6" s="5" t="s">
        <v>49</v>
      </c>
      <c r="B6" s="6">
        <v>11</v>
      </c>
      <c r="C6" s="6">
        <v>183</v>
      </c>
      <c r="D6" s="4">
        <v>16.636363636363637</v>
      </c>
    </row>
    <row r="7" spans="1:7" x14ac:dyDescent="0.3">
      <c r="A7" s="7" t="s">
        <v>15</v>
      </c>
      <c r="B7" s="8">
        <v>1</v>
      </c>
      <c r="C7" s="8">
        <v>15</v>
      </c>
      <c r="D7" s="9">
        <v>15</v>
      </c>
    </row>
    <row r="8" spans="1:7" x14ac:dyDescent="0.3">
      <c r="A8" s="5" t="s">
        <v>5</v>
      </c>
      <c r="B8" s="6">
        <v>1</v>
      </c>
      <c r="C8" s="6">
        <v>10</v>
      </c>
      <c r="D8" s="4">
        <v>10</v>
      </c>
    </row>
    <row r="9" spans="1:7" x14ac:dyDescent="0.3">
      <c r="A9" s="5" t="s">
        <v>23</v>
      </c>
      <c r="B9" s="6">
        <v>1</v>
      </c>
      <c r="C9" s="6">
        <v>10</v>
      </c>
      <c r="D9" s="4">
        <v>10</v>
      </c>
    </row>
    <row r="10" spans="1:7" x14ac:dyDescent="0.3">
      <c r="A10" s="5" t="s">
        <v>28</v>
      </c>
      <c r="B10" s="6">
        <v>1</v>
      </c>
      <c r="C10" s="6">
        <v>10</v>
      </c>
      <c r="D10" s="4">
        <v>10</v>
      </c>
    </row>
    <row r="11" spans="1:7" x14ac:dyDescent="0.3">
      <c r="A11" s="5" t="s">
        <v>41</v>
      </c>
      <c r="B11" s="6">
        <v>3</v>
      </c>
      <c r="C11" s="6">
        <v>29</v>
      </c>
      <c r="D11" s="4">
        <v>9.6666666666666661</v>
      </c>
    </row>
    <row r="12" spans="1:7" x14ac:dyDescent="0.3">
      <c r="A12" s="7" t="s">
        <v>16</v>
      </c>
      <c r="B12" s="8">
        <v>2</v>
      </c>
      <c r="C12" s="8">
        <v>19</v>
      </c>
      <c r="D12" s="9">
        <v>9.5</v>
      </c>
    </row>
    <row r="13" spans="1:7" x14ac:dyDescent="0.3">
      <c r="A13" s="7" t="s">
        <v>17</v>
      </c>
      <c r="B13" s="8">
        <v>1</v>
      </c>
      <c r="C13" s="8">
        <v>9</v>
      </c>
      <c r="D13" s="9">
        <v>9</v>
      </c>
    </row>
    <row r="14" spans="1:7" x14ac:dyDescent="0.3">
      <c r="A14" s="5" t="s">
        <v>3</v>
      </c>
      <c r="B14" s="6">
        <v>1</v>
      </c>
      <c r="C14" s="6">
        <v>7</v>
      </c>
      <c r="D14" s="4">
        <v>7</v>
      </c>
    </row>
    <row r="15" spans="1:7" x14ac:dyDescent="0.3">
      <c r="A15" s="7" t="s">
        <v>14</v>
      </c>
      <c r="B15" s="8">
        <v>6</v>
      </c>
      <c r="C15" s="8">
        <v>42</v>
      </c>
      <c r="D15" s="9">
        <v>7</v>
      </c>
    </row>
    <row r="16" spans="1:7" x14ac:dyDescent="0.3">
      <c r="A16" s="5" t="s">
        <v>10</v>
      </c>
      <c r="B16" s="6">
        <v>3</v>
      </c>
      <c r="C16" s="6">
        <v>18</v>
      </c>
      <c r="D16" s="4">
        <v>6</v>
      </c>
    </row>
    <row r="17" spans="1:4" x14ac:dyDescent="0.3">
      <c r="A17" s="7" t="s">
        <v>20</v>
      </c>
      <c r="B17" s="8">
        <v>2</v>
      </c>
      <c r="C17" s="8">
        <v>12</v>
      </c>
      <c r="D17" s="9">
        <v>6</v>
      </c>
    </row>
    <row r="18" spans="1:4" x14ac:dyDescent="0.3">
      <c r="A18" s="5" t="s">
        <v>22</v>
      </c>
      <c r="B18" s="6">
        <v>5</v>
      </c>
      <c r="C18" s="6">
        <v>29</v>
      </c>
      <c r="D18" s="4">
        <v>5.8</v>
      </c>
    </row>
    <row r="19" spans="1:4" x14ac:dyDescent="0.3">
      <c r="A19" s="5" t="s">
        <v>7</v>
      </c>
      <c r="B19" s="6">
        <v>2</v>
      </c>
      <c r="C19" s="6">
        <v>10</v>
      </c>
      <c r="D19" s="4">
        <v>5</v>
      </c>
    </row>
    <row r="20" spans="1:4" x14ac:dyDescent="0.3">
      <c r="A20" s="5" t="s">
        <v>25</v>
      </c>
      <c r="B20" s="6">
        <v>1</v>
      </c>
      <c r="C20" s="6">
        <v>5</v>
      </c>
      <c r="D20" s="4">
        <v>5</v>
      </c>
    </row>
    <row r="21" spans="1:4" x14ac:dyDescent="0.3">
      <c r="A21" s="10" t="s">
        <v>30</v>
      </c>
      <c r="B21" s="11">
        <v>3</v>
      </c>
      <c r="C21" s="11">
        <v>14</v>
      </c>
      <c r="D21" s="17">
        <v>4.666666666666667</v>
      </c>
    </row>
    <row r="22" spans="1:4" x14ac:dyDescent="0.3">
      <c r="A22" s="5" t="s">
        <v>4</v>
      </c>
      <c r="B22" s="6">
        <v>4</v>
      </c>
      <c r="C22" s="6">
        <v>17</v>
      </c>
      <c r="D22" s="4">
        <v>4.25</v>
      </c>
    </row>
    <row r="23" spans="1:4" x14ac:dyDescent="0.3">
      <c r="A23" s="5" t="s">
        <v>6</v>
      </c>
      <c r="B23" s="6">
        <v>1</v>
      </c>
      <c r="C23" s="6">
        <v>3</v>
      </c>
      <c r="D23" s="4">
        <v>3</v>
      </c>
    </row>
    <row r="24" spans="1:4" x14ac:dyDescent="0.3">
      <c r="A24" s="5" t="s">
        <v>9</v>
      </c>
      <c r="B24" s="6">
        <v>1</v>
      </c>
      <c r="C24" s="6">
        <v>3</v>
      </c>
      <c r="D24" s="4">
        <v>3</v>
      </c>
    </row>
    <row r="25" spans="1:4" x14ac:dyDescent="0.3">
      <c r="A25" s="7" t="s">
        <v>13</v>
      </c>
      <c r="B25" s="8">
        <v>1</v>
      </c>
      <c r="C25" s="8">
        <v>3</v>
      </c>
      <c r="D25" s="9">
        <v>3</v>
      </c>
    </row>
    <row r="26" spans="1:4" x14ac:dyDescent="0.3">
      <c r="A26" s="7" t="s">
        <v>21</v>
      </c>
      <c r="B26" s="8">
        <v>1</v>
      </c>
      <c r="C26" s="8">
        <v>3</v>
      </c>
      <c r="D26" s="9">
        <v>3</v>
      </c>
    </row>
    <row r="27" spans="1:4" x14ac:dyDescent="0.3">
      <c r="A27" s="5" t="s">
        <v>46</v>
      </c>
      <c r="B27" s="6">
        <v>6</v>
      </c>
      <c r="C27" s="6">
        <v>15</v>
      </c>
      <c r="D27" s="4">
        <v>2.5</v>
      </c>
    </row>
    <row r="28" spans="1:4" x14ac:dyDescent="0.3">
      <c r="A28" s="5" t="s">
        <v>27</v>
      </c>
      <c r="B28" s="6">
        <v>10</v>
      </c>
      <c r="C28" s="6">
        <v>10</v>
      </c>
      <c r="D28" s="4">
        <v>1</v>
      </c>
    </row>
    <row r="29" spans="1:4" x14ac:dyDescent="0.3">
      <c r="A29" s="5" t="s">
        <v>48</v>
      </c>
      <c r="B29" s="6">
        <v>2</v>
      </c>
      <c r="C29" s="6">
        <v>0</v>
      </c>
      <c r="D29" s="4">
        <v>0</v>
      </c>
    </row>
    <row r="30" spans="1:4" x14ac:dyDescent="0.3">
      <c r="A30" s="5" t="s">
        <v>47</v>
      </c>
      <c r="B30" s="6">
        <v>1</v>
      </c>
      <c r="C30" s="6">
        <v>0</v>
      </c>
      <c r="D30" s="4">
        <v>0</v>
      </c>
    </row>
    <row r="31" spans="1:4" x14ac:dyDescent="0.3">
      <c r="A31" s="5" t="s">
        <v>8</v>
      </c>
      <c r="B31" s="6">
        <v>1</v>
      </c>
      <c r="C31" s="6">
        <v>0</v>
      </c>
      <c r="D31" s="4">
        <v>0</v>
      </c>
    </row>
    <row r="32" spans="1:4" x14ac:dyDescent="0.3">
      <c r="A32" s="7" t="s">
        <v>12</v>
      </c>
      <c r="B32" s="8">
        <v>1</v>
      </c>
      <c r="C32" s="8">
        <v>0</v>
      </c>
      <c r="D32" s="9">
        <v>0</v>
      </c>
    </row>
    <row r="33" spans="1:4" x14ac:dyDescent="0.3">
      <c r="A33" s="5" t="s">
        <v>26</v>
      </c>
      <c r="B33" s="6">
        <v>1</v>
      </c>
      <c r="C33" s="6">
        <v>0</v>
      </c>
      <c r="D33" s="4">
        <v>0</v>
      </c>
    </row>
    <row r="34" spans="1:4" x14ac:dyDescent="0.3">
      <c r="A34" s="10" t="s">
        <v>31</v>
      </c>
      <c r="B34" s="11"/>
      <c r="C34" s="11">
        <v>0</v>
      </c>
      <c r="D34" s="17"/>
    </row>
    <row r="35" spans="1:4" x14ac:dyDescent="0.3">
      <c r="A35" s="10" t="s">
        <v>32</v>
      </c>
      <c r="B35" s="11"/>
      <c r="C35" s="11">
        <v>0</v>
      </c>
      <c r="D35" s="17"/>
    </row>
    <row r="36" spans="1:4" x14ac:dyDescent="0.3">
      <c r="A36" s="10" t="s">
        <v>33</v>
      </c>
      <c r="B36" s="11"/>
      <c r="C36" s="11">
        <v>0</v>
      </c>
      <c r="D36" s="17"/>
    </row>
    <row r="37" spans="1:4" x14ac:dyDescent="0.3">
      <c r="A37" s="10" t="s">
        <v>34</v>
      </c>
      <c r="B37" s="11"/>
      <c r="C37" s="11">
        <v>2</v>
      </c>
      <c r="D37" s="17"/>
    </row>
    <row r="38" spans="1:4" x14ac:dyDescent="0.3">
      <c r="A38" s="10" t="s">
        <v>35</v>
      </c>
      <c r="B38" s="11"/>
      <c r="C38" s="11">
        <v>0</v>
      </c>
      <c r="D38" s="17"/>
    </row>
    <row r="39" spans="1:4" x14ac:dyDescent="0.3">
      <c r="A39" s="10" t="s">
        <v>36</v>
      </c>
      <c r="B39" s="11"/>
      <c r="C39" s="11">
        <v>1</v>
      </c>
      <c r="D39" s="17"/>
    </row>
    <row r="40" spans="1:4" x14ac:dyDescent="0.3">
      <c r="A40" s="10" t="s">
        <v>37</v>
      </c>
      <c r="B40" s="11"/>
      <c r="C40" s="11">
        <v>4</v>
      </c>
      <c r="D40" s="17"/>
    </row>
    <row r="41" spans="1:4" x14ac:dyDescent="0.3">
      <c r="A41" s="10" t="s">
        <v>38</v>
      </c>
      <c r="B41" s="11"/>
      <c r="C41" s="11">
        <v>0</v>
      </c>
      <c r="D41" s="17"/>
    </row>
    <row r="42" spans="1:4" x14ac:dyDescent="0.3">
      <c r="A42" s="12" t="s">
        <v>39</v>
      </c>
      <c r="B42" s="13"/>
      <c r="C42" s="13">
        <v>1</v>
      </c>
      <c r="D42" s="17"/>
    </row>
    <row r="43" spans="1:4" ht="16.2" thickBot="1" x14ac:dyDescent="0.35">
      <c r="A43" s="18" t="s">
        <v>40</v>
      </c>
      <c r="B43" s="19"/>
      <c r="C43" s="19">
        <v>6</v>
      </c>
      <c r="D43" s="19"/>
    </row>
    <row r="44" spans="1:4" x14ac:dyDescent="0.3">
      <c r="A44" s="15" t="s">
        <v>42</v>
      </c>
      <c r="B44" s="16">
        <v>82</v>
      </c>
      <c r="C44" s="16">
        <v>733</v>
      </c>
      <c r="D44" s="16">
        <f>AVERAGE(D2:D43)</f>
        <v>8.1568655303030297</v>
      </c>
    </row>
  </sheetData>
  <sortState xmlns:xlrd2="http://schemas.microsoft.com/office/spreadsheetml/2017/richdata2" ref="A2:D43">
    <sortCondition descending="1" ref="D2:D4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27A0DE307DC44C9C6D49C199E56D43" ma:contentTypeVersion="20" ma:contentTypeDescription="Create a new document." ma:contentTypeScope="" ma:versionID="9fed82db48bcb881926b6e45aeab989a">
  <xsd:schema xmlns:xsd="http://www.w3.org/2001/XMLSchema" xmlns:xs="http://www.w3.org/2001/XMLSchema" xmlns:p="http://schemas.microsoft.com/office/2006/metadata/properties" xmlns:ns1="http://schemas.microsoft.com/sharepoint/v3" xmlns:ns2="bdde9dca-b655-4c82-9756-0719d4cc3ad5" xmlns:ns3="08b51a6c-15c5-468c-9d03-3812a6e79002" targetNamespace="http://schemas.microsoft.com/office/2006/metadata/properties" ma:root="true" ma:fieldsID="b10dd0d0682a2b2f0d50032ab9be8962" ns1:_="" ns2:_="" ns3:_="">
    <xsd:import namespace="http://schemas.microsoft.com/sharepoint/v3"/>
    <xsd:import namespace="bdde9dca-b655-4c82-9756-0719d4cc3ad5"/>
    <xsd:import namespace="08b51a6c-15c5-468c-9d03-3812a6e79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County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e9dca-b655-4c82-9756-0719d4cc3a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a1b1a5a-f0f9-49c0-b9db-6a9c78dda7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unty" ma:index="24" nillable="true" ma:displayName="County" ma:description="Where PIPs are from" ma:format="Dropdown" ma:internalName="County">
      <xsd:simpleType>
        <xsd:restriction base="dms:Text">
          <xsd:maxLength value="255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b51a6c-15c5-468c-9d03-3812a6e79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44764a0-56e0-4cd0-8eca-b34752208dec}" ma:internalName="TaxCatchAll" ma:showField="CatchAllData" ma:web="08b51a6c-15c5-468c-9d03-3812a6e790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55F56B-7303-4823-988C-08925959E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dde9dca-b655-4c82-9756-0719d4cc3ad5"/>
    <ds:schemaRef ds:uri="08b51a6c-15c5-468c-9d03-3812a6e79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B14EAD-6BC4-49A5-86A5-0F9524D74A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July-Overall</vt:lpstr>
      <vt:lpstr>Individual Forms</vt:lpstr>
      <vt:lpstr>Group Form</vt:lpstr>
      <vt:lpstr>Outreach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MAC-A2780-0361</dc:creator>
  <cp:lastModifiedBy>Kim Flores</cp:lastModifiedBy>
  <dcterms:created xsi:type="dcterms:W3CDTF">2023-08-07T17:42:41Z</dcterms:created>
  <dcterms:modified xsi:type="dcterms:W3CDTF">2023-08-15T17:27:25Z</dcterms:modified>
</cp:coreProperties>
</file>