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almhsa.sharepoint.com/sites/BehavioralHealthFinancing/Behavioral Health Financing Documents/Behavioral Health Financing Internal/BH Financing Team Projects/BH Fiscal Academy/1. Training Development (in work)/Session 6. BH CONNECT EBP Claiming (Submitted)/"/>
    </mc:Choice>
  </mc:AlternateContent>
  <xr:revisionPtr revIDLastSave="9" documentId="8_{0C73AD08-21FF-4DDD-BCDB-A279AEADCAAD}" xr6:coauthVersionLast="47" xr6:coauthVersionMax="47" xr10:uidLastSave="{88076037-C0C4-45BD-A58A-EF49996835F0}"/>
  <bookViews>
    <workbookView xWindow="-120" yWindow="-120" windowWidth="57840" windowHeight="15720" xr2:uid="{79542182-F5A0-40DA-B4C0-8DD91B7D9568}"/>
  </bookViews>
  <sheets>
    <sheet name="BHFA Session 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G13" i="1"/>
  <c r="F13" i="1"/>
  <c r="H12" i="1"/>
  <c r="H11" i="1"/>
  <c r="H10" i="1"/>
  <c r="H9" i="1"/>
  <c r="H8" i="1"/>
  <c r="H7" i="1"/>
  <c r="H6" i="1"/>
  <c r="H13" i="1" s="1"/>
  <c r="L11" i="1" l="1"/>
  <c r="M11" i="1" s="1"/>
  <c r="L7" i="1"/>
  <c r="M7" i="1" s="1"/>
  <c r="L8" i="1"/>
  <c r="M8" i="1" s="1"/>
  <c r="L9" i="1"/>
  <c r="M9" i="1" s="1"/>
  <c r="L10" i="1"/>
  <c r="M10" i="1" s="1"/>
  <c r="L12" i="1"/>
  <c r="M12" i="1" s="1"/>
  <c r="L6" i="1"/>
  <c r="M6" i="1"/>
  <c r="K9" i="1"/>
  <c r="K10" i="1"/>
  <c r="K11" i="1"/>
  <c r="K6" i="1"/>
  <c r="K12" i="1"/>
  <c r="K7" i="1"/>
  <c r="K8" i="1"/>
  <c r="L13" i="1" l="1"/>
  <c r="M13" i="1"/>
</calcChain>
</file>

<file path=xl/sharedStrings.xml><?xml version="1.0" encoding="utf-8"?>
<sst xmlns="http://schemas.openxmlformats.org/spreadsheetml/2006/main" count="29" uniqueCount="29">
  <si>
    <t>Compare Revenue</t>
  </si>
  <si>
    <t>Discipline
(A)</t>
  </si>
  <si>
    <t>Total Staff
(B)</t>
  </si>
  <si>
    <t>Team Leader
(C)</t>
  </si>
  <si>
    <t>Billable Staff
(D)</t>
  </si>
  <si>
    <t>ACT Bundle
(E)</t>
  </si>
  <si>
    <t>OP Rate
(F)</t>
  </si>
  <si>
    <t>Hours Available
(G)</t>
  </si>
  <si>
    <t>Monthly Sessions
(H)</t>
  </si>
  <si>
    <t>OP Rates
(I)</t>
  </si>
  <si>
    <t>ACT Bundle
(J)</t>
  </si>
  <si>
    <t>Clients (X)</t>
  </si>
  <si>
    <t>Calculation</t>
  </si>
  <si>
    <t>D = B - C</t>
  </si>
  <si>
    <t>G = D * 2,080 / 12</t>
  </si>
  <si>
    <t>H = X * Z * D / SUM(D)</t>
  </si>
  <si>
    <t>I = Y * F * H</t>
  </si>
  <si>
    <t>J = X * E</t>
  </si>
  <si>
    <t>Average Session Length (hours) (Y)</t>
  </si>
  <si>
    <t>MD</t>
  </si>
  <si>
    <t>Average Sessions per Client per Month (Z)</t>
  </si>
  <si>
    <t>RN</t>
  </si>
  <si>
    <t>PSY</t>
  </si>
  <si>
    <t>LPHA</t>
  </si>
  <si>
    <t>AOD</t>
  </si>
  <si>
    <t>PEER</t>
  </si>
  <si>
    <t>EMPL</t>
  </si>
  <si>
    <t>Total</t>
  </si>
  <si>
    <t>BHFA Session #6 - Interactive Productivity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</si>
</sst>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3" borderId="1" xfId="0" applyFill="1" applyBorder="1" applyAlignment="1">
      <alignment horizontal="centerContinuous"/>
    </xf>
    <xf numFmtId="0" fontId="0" fillId="3" borderId="2" xfId="0" applyFill="1" applyBorder="1" applyAlignment="1">
      <alignment horizontal="centerContinuous"/>
    </xf>
    <xf numFmtId="0" fontId="2" fillId="2" borderId="0" xfId="0" applyFont="1" applyFill="1"/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0" fillId="5" borderId="3" xfId="0" applyFill="1" applyBorder="1"/>
    <xf numFmtId="0" fontId="3" fillId="5" borderId="5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0" fillId="5" borderId="7" xfId="0" applyFill="1" applyBorder="1"/>
    <xf numFmtId="0" fontId="0" fillId="2" borderId="7" xfId="0" applyFill="1" applyBorder="1" applyAlignment="1">
      <alignment horizontal="center"/>
    </xf>
    <xf numFmtId="8" fontId="0" fillId="7" borderId="0" xfId="0" applyNumberFormat="1" applyFill="1"/>
    <xf numFmtId="8" fontId="0" fillId="2" borderId="0" xfId="0" applyNumberFormat="1" applyFill="1"/>
    <xf numFmtId="40" fontId="0" fillId="2" borderId="0" xfId="0" applyNumberFormat="1" applyFill="1"/>
    <xf numFmtId="164" fontId="0" fillId="2" borderId="0" xfId="0" applyNumberFormat="1" applyFill="1"/>
    <xf numFmtId="165" fontId="0" fillId="2" borderId="7" xfId="0" applyNumberFormat="1" applyFill="1" applyBorder="1"/>
    <xf numFmtId="165" fontId="0" fillId="7" borderId="8" xfId="0" applyNumberFormat="1" applyFill="1" applyBorder="1"/>
    <xf numFmtId="0" fontId="0" fillId="5" borderId="9" xfId="0" applyFill="1" applyBorder="1"/>
    <xf numFmtId="0" fontId="3" fillId="5" borderId="10" xfId="0" applyFont="1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/>
    <xf numFmtId="8" fontId="0" fillId="7" borderId="12" xfId="0" applyNumberFormat="1" applyFill="1" applyBorder="1"/>
    <xf numFmtId="8" fontId="0" fillId="2" borderId="12" xfId="0" applyNumberFormat="1" applyFill="1" applyBorder="1"/>
    <xf numFmtId="40" fontId="0" fillId="2" borderId="12" xfId="0" applyNumberFormat="1" applyFill="1" applyBorder="1"/>
    <xf numFmtId="164" fontId="0" fillId="2" borderId="12" xfId="0" applyNumberFormat="1" applyFill="1" applyBorder="1"/>
    <xf numFmtId="165" fontId="0" fillId="2" borderId="11" xfId="0" applyNumberFormat="1" applyFill="1" applyBorder="1"/>
    <xf numFmtId="165" fontId="0" fillId="7" borderId="13" xfId="0" applyNumberFormat="1" applyFill="1" applyBorder="1"/>
    <xf numFmtId="0" fontId="2" fillId="2" borderId="0" xfId="0" applyFont="1" applyFill="1" applyAlignment="1">
      <alignment horizontal="center"/>
    </xf>
    <xf numFmtId="44" fontId="2" fillId="2" borderId="0" xfId="0" applyNumberFormat="1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2" fontId="3" fillId="5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3ED9-07E4-4F0D-9B82-25F8E4058887}">
  <dimension ref="B1:Q13"/>
  <sheetViews>
    <sheetView showGridLines="0" tabSelected="1" zoomScale="130" zoomScaleNormal="130" workbookViewId="0">
      <selection activeCell="B2" sqref="B2"/>
    </sheetView>
  </sheetViews>
  <sheetFormatPr defaultRowHeight="15" x14ac:dyDescent="0.25"/>
  <cols>
    <col min="1" max="1" width="1.42578125" customWidth="1"/>
    <col min="2" max="2" width="38" bestFit="1" customWidth="1"/>
    <col min="3" max="3" width="4.85546875" bestFit="1" customWidth="1"/>
    <col min="4" max="4" width="1.85546875" customWidth="1"/>
    <col min="5" max="5" width="11.28515625" bestFit="1" customWidth="1"/>
    <col min="6" max="6" width="5.42578125" bestFit="1" customWidth="1"/>
    <col min="7" max="7" width="7.140625" bestFit="1" customWidth="1"/>
    <col min="8" max="8" width="8.42578125" bestFit="1" customWidth="1"/>
    <col min="9" max="9" width="11.140625" bestFit="1" customWidth="1"/>
    <col min="10" max="10" width="10.42578125" bestFit="1" customWidth="1"/>
    <col min="11" max="11" width="15.85546875" bestFit="1" customWidth="1"/>
    <col min="12" max="12" width="20.28515625" bestFit="1" customWidth="1"/>
    <col min="13" max="13" width="10.7109375" bestFit="1" customWidth="1"/>
    <col min="14" max="14" width="9.28515625" bestFit="1" customWidth="1"/>
  </cols>
  <sheetData>
    <row r="1" spans="2:17" ht="7.5" customHeight="1" x14ac:dyDescent="0.25"/>
    <row r="2" spans="2:17" x14ac:dyDescent="0.25">
      <c r="B2" s="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 t="s">
        <v>0</v>
      </c>
      <c r="N3" s="3"/>
      <c r="O3" s="1"/>
      <c r="P3" s="1"/>
      <c r="Q3" s="1"/>
    </row>
    <row r="4" spans="2:17" ht="45" x14ac:dyDescent="0.25">
      <c r="B4" s="4"/>
      <c r="C4" s="4"/>
      <c r="D4" s="4"/>
      <c r="E4" s="5" t="s">
        <v>1</v>
      </c>
      <c r="F4" s="6" t="s">
        <v>2</v>
      </c>
      <c r="G4" s="6" t="s">
        <v>3</v>
      </c>
      <c r="H4" s="6" t="s">
        <v>4</v>
      </c>
      <c r="I4" s="6" t="s">
        <v>5</v>
      </c>
      <c r="J4" s="6" t="s">
        <v>6</v>
      </c>
      <c r="K4" s="6" t="s">
        <v>7</v>
      </c>
      <c r="L4" s="6" t="s">
        <v>8</v>
      </c>
      <c r="M4" s="5" t="s">
        <v>9</v>
      </c>
      <c r="N4" s="7" t="s">
        <v>10</v>
      </c>
      <c r="O4" s="4"/>
      <c r="P4" s="4"/>
      <c r="Q4" s="4"/>
    </row>
    <row r="5" spans="2:17" x14ac:dyDescent="0.25">
      <c r="B5" s="8" t="s">
        <v>11</v>
      </c>
      <c r="C5" s="9">
        <v>90</v>
      </c>
      <c r="D5" s="1"/>
      <c r="E5" s="10" t="s">
        <v>12</v>
      </c>
      <c r="F5" s="11"/>
      <c r="G5" s="11"/>
      <c r="H5" s="10" t="s">
        <v>13</v>
      </c>
      <c r="I5" s="11"/>
      <c r="J5" s="11"/>
      <c r="K5" s="10" t="s">
        <v>14</v>
      </c>
      <c r="L5" s="10" t="s">
        <v>15</v>
      </c>
      <c r="M5" s="10" t="s">
        <v>16</v>
      </c>
      <c r="N5" s="10" t="s">
        <v>17</v>
      </c>
      <c r="O5" s="1"/>
      <c r="P5" s="1"/>
      <c r="Q5" s="1"/>
    </row>
    <row r="6" spans="2:17" x14ac:dyDescent="0.25">
      <c r="B6" s="12" t="s">
        <v>18</v>
      </c>
      <c r="C6" s="34">
        <v>1</v>
      </c>
      <c r="D6" s="1"/>
      <c r="E6" s="13" t="s">
        <v>19</v>
      </c>
      <c r="F6" s="1">
        <v>0.8</v>
      </c>
      <c r="G6" s="1"/>
      <c r="H6" s="1">
        <f>F6-G6</f>
        <v>0.8</v>
      </c>
      <c r="I6" s="14"/>
      <c r="J6" s="15">
        <v>1752.7914293193717</v>
      </c>
      <c r="K6" s="16">
        <f>H6*2080/12</f>
        <v>138.66666666666666</v>
      </c>
      <c r="L6" s="17">
        <f>$C$5*$C$7*H6/$H$13</f>
        <v>66.589595375722539</v>
      </c>
      <c r="M6" s="18">
        <f t="shared" ref="M6:M12" si="0">J6*L6*$C$6</f>
        <v>116717.67205641133</v>
      </c>
      <c r="N6" s="19"/>
      <c r="O6" s="1"/>
      <c r="P6" s="1"/>
      <c r="Q6" s="1"/>
    </row>
    <row r="7" spans="2:17" x14ac:dyDescent="0.25">
      <c r="B7" s="20" t="s">
        <v>20</v>
      </c>
      <c r="C7" s="21">
        <v>8</v>
      </c>
      <c r="D7" s="1"/>
      <c r="E7" s="13" t="s">
        <v>21</v>
      </c>
      <c r="F7" s="1">
        <v>2.85</v>
      </c>
      <c r="G7" s="1"/>
      <c r="H7" s="1">
        <f>F7-G7</f>
        <v>2.85</v>
      </c>
      <c r="I7" s="14"/>
      <c r="J7" s="15">
        <v>711.95956544502599</v>
      </c>
      <c r="K7" s="16">
        <f>H7*2080/12</f>
        <v>494</v>
      </c>
      <c r="L7" s="17">
        <f>$C$5*$C$7*H7/$H$13</f>
        <v>237.22543352601156</v>
      </c>
      <c r="M7" s="18">
        <f t="shared" si="0"/>
        <v>168894.91656568708</v>
      </c>
      <c r="N7" s="19"/>
      <c r="O7" s="1"/>
      <c r="P7" s="1"/>
      <c r="Q7" s="1"/>
    </row>
    <row r="8" spans="2:17" x14ac:dyDescent="0.25">
      <c r="B8" s="1"/>
      <c r="C8" s="1"/>
      <c r="D8" s="1"/>
      <c r="E8" s="13" t="s">
        <v>22</v>
      </c>
      <c r="F8" s="1">
        <v>1</v>
      </c>
      <c r="G8" s="1"/>
      <c r="H8" s="1">
        <f t="shared" ref="H8:H11" si="1">F8-G8</f>
        <v>1</v>
      </c>
      <c r="I8" s="14"/>
      <c r="J8" s="15">
        <v>704.91400785340295</v>
      </c>
      <c r="K8" s="16">
        <f t="shared" ref="K8:K11" si="2">H8*2080/12</f>
        <v>173.33333333333334</v>
      </c>
      <c r="L8" s="17">
        <f t="shared" ref="L8:L11" si="3">$C$5*$C$7*H8/$H$13</f>
        <v>83.23699421965317</v>
      </c>
      <c r="M8" s="18">
        <f t="shared" si="0"/>
        <v>58674.92319704625</v>
      </c>
      <c r="N8" s="19"/>
      <c r="O8" s="1"/>
      <c r="P8" s="1"/>
      <c r="Q8" s="1"/>
    </row>
    <row r="9" spans="2:17" x14ac:dyDescent="0.25">
      <c r="B9" s="1"/>
      <c r="C9" s="1"/>
      <c r="D9" s="1"/>
      <c r="E9" s="13" t="s">
        <v>23</v>
      </c>
      <c r="F9" s="1">
        <v>2</v>
      </c>
      <c r="G9" s="1">
        <v>1</v>
      </c>
      <c r="H9" s="1">
        <f t="shared" si="1"/>
        <v>1</v>
      </c>
      <c r="I9" s="14"/>
      <c r="J9" s="15">
        <v>456.17</v>
      </c>
      <c r="K9" s="16">
        <f t="shared" si="2"/>
        <v>173.33333333333334</v>
      </c>
      <c r="L9" s="17">
        <f t="shared" si="3"/>
        <v>83.23699421965317</v>
      </c>
      <c r="M9" s="18">
        <f t="shared" si="0"/>
        <v>37970.219653179185</v>
      </c>
      <c r="N9" s="19"/>
      <c r="O9" s="1"/>
      <c r="P9" s="1"/>
      <c r="Q9" s="1"/>
    </row>
    <row r="10" spans="2:17" x14ac:dyDescent="0.25">
      <c r="B10" s="1"/>
      <c r="C10" s="1"/>
      <c r="D10" s="1"/>
      <c r="E10" s="13" t="s">
        <v>24</v>
      </c>
      <c r="F10" s="1">
        <v>1</v>
      </c>
      <c r="G10" s="1"/>
      <c r="H10" s="1">
        <f t="shared" si="1"/>
        <v>1</v>
      </c>
      <c r="I10" s="14"/>
      <c r="J10" s="15">
        <v>378.38047629581143</v>
      </c>
      <c r="K10" s="16">
        <f t="shared" si="2"/>
        <v>173.33333333333334</v>
      </c>
      <c r="L10" s="17">
        <f t="shared" si="3"/>
        <v>83.23699421965317</v>
      </c>
      <c r="M10" s="18">
        <f t="shared" si="0"/>
        <v>31495.253518264068</v>
      </c>
      <c r="N10" s="19"/>
      <c r="O10" s="1"/>
      <c r="P10" s="1"/>
      <c r="Q10" s="1"/>
    </row>
    <row r="11" spans="2:17" x14ac:dyDescent="0.25">
      <c r="B11" s="1"/>
      <c r="C11" s="1"/>
      <c r="D11" s="1"/>
      <c r="E11" s="13" t="s">
        <v>25</v>
      </c>
      <c r="F11" s="1">
        <v>1</v>
      </c>
      <c r="G11" s="1"/>
      <c r="H11" s="1">
        <f t="shared" si="1"/>
        <v>1</v>
      </c>
      <c r="I11" s="14"/>
      <c r="J11" s="15">
        <v>360.36235837696324</v>
      </c>
      <c r="K11" s="16">
        <f t="shared" si="2"/>
        <v>173.33333333333334</v>
      </c>
      <c r="L11" s="17">
        <f t="shared" si="3"/>
        <v>83.23699421965317</v>
      </c>
      <c r="M11" s="18">
        <f t="shared" si="0"/>
        <v>29995.479541203873</v>
      </c>
      <c r="N11" s="19"/>
      <c r="O11" s="1"/>
      <c r="P11" s="1"/>
      <c r="Q11" s="1"/>
    </row>
    <row r="12" spans="2:17" ht="15.75" thickBot="1" x14ac:dyDescent="0.3">
      <c r="B12" s="1"/>
      <c r="C12" s="1"/>
      <c r="D12" s="1"/>
      <c r="E12" s="22" t="s">
        <v>26</v>
      </c>
      <c r="F12" s="23">
        <v>1</v>
      </c>
      <c r="G12" s="23"/>
      <c r="H12" s="23">
        <f>F12-G12</f>
        <v>1</v>
      </c>
      <c r="I12" s="24"/>
      <c r="J12" s="25">
        <v>0</v>
      </c>
      <c r="K12" s="26">
        <f>H12*2080/12</f>
        <v>173.33333333333334</v>
      </c>
      <c r="L12" s="27">
        <f>$C$5*$C$7*H12/$H$13</f>
        <v>83.23699421965317</v>
      </c>
      <c r="M12" s="28">
        <f t="shared" si="0"/>
        <v>0</v>
      </c>
      <c r="N12" s="29"/>
      <c r="O12" s="1"/>
      <c r="P12" s="1"/>
      <c r="Q12" s="1"/>
    </row>
    <row r="13" spans="2:17" ht="15.75" thickTop="1" x14ac:dyDescent="0.25">
      <c r="B13" s="1"/>
      <c r="C13" s="1"/>
      <c r="D13" s="1"/>
      <c r="E13" s="30" t="s">
        <v>27</v>
      </c>
      <c r="F13" s="4">
        <f>SUM(F6:F12)</f>
        <v>9.65</v>
      </c>
      <c r="G13" s="4">
        <f>SUM(G7:G12)</f>
        <v>1</v>
      </c>
      <c r="H13" s="4">
        <f>SUM(H6:H12)</f>
        <v>8.65</v>
      </c>
      <c r="I13" s="31">
        <v>4922.58</v>
      </c>
      <c r="J13" s="4"/>
      <c r="K13" s="4"/>
      <c r="L13" s="32">
        <f>SUM(L6:L12)</f>
        <v>720</v>
      </c>
      <c r="M13" s="33">
        <f>SUM(M6:M12)</f>
        <v>443748.4645317918</v>
      </c>
      <c r="N13" s="33">
        <f>C5*I13</f>
        <v>443032.2</v>
      </c>
      <c r="O13" s="1"/>
      <c r="P13" s="1"/>
      <c r="Q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a4ec37-0ce8-4fb3-84ea-7aa5b0cb7e5b" xsi:nil="true"/>
    <TaxCatchAll xmlns="e690c43f-217e-4fd1-aa45-92b7f9324d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9CDF266B426C42AD254D6E791B3E05" ma:contentTypeVersion="13" ma:contentTypeDescription="Create a new document." ma:contentTypeScope="" ma:versionID="4d1d0c5a80e9b2da355b3e727258f014">
  <xsd:schema xmlns:xsd="http://www.w3.org/2001/XMLSchema" xmlns:xs="http://www.w3.org/2001/XMLSchema" xmlns:p="http://schemas.microsoft.com/office/2006/metadata/properties" xmlns:ns2="6ea4ec37-0ce8-4fb3-84ea-7aa5b0cb7e5b" xmlns:ns3="e690c43f-217e-4fd1-aa45-92b7f9324dee" targetNamespace="http://schemas.microsoft.com/office/2006/metadata/properties" ma:root="true" ma:fieldsID="e141da726f6342826bdc747f9b8d3f95" ns2:_="" ns3:_="">
    <xsd:import namespace="6ea4ec37-0ce8-4fb3-84ea-7aa5b0cb7e5b"/>
    <xsd:import namespace="e690c43f-217e-4fd1-aa45-92b7f9324d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ec37-0ce8-4fb3-84ea-7aa5b0cb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displayName="Image Tags_0" ma:hidden="true" ma:internalName="lcf76f155ced4ddcb4097134ff3c332f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0c43f-217e-4fd1-aa45-92b7f9324de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166d09e-f062-4012-b786-b50b7d95bc6b}" ma:internalName="TaxCatchAll" ma:showField="CatchAllData" ma:web="e690c43f-217e-4fd1-aa45-92b7f9324d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83DB5D-A126-49F6-AFB6-8070A2F000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3944C-D3D9-40AD-B8B0-63C3ABD48B27}">
  <ds:schemaRefs>
    <ds:schemaRef ds:uri="e690c43f-217e-4fd1-aa45-92b7f9324dee"/>
    <ds:schemaRef ds:uri="http://schemas.microsoft.com/office/2006/documentManagement/types"/>
    <ds:schemaRef ds:uri="http://purl.org/dc/elements/1.1/"/>
    <ds:schemaRef ds:uri="6ea4ec37-0ce8-4fb3-84ea-7aa5b0cb7e5b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2A477AD-1801-48A8-A964-3AF1732A8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4ec37-0ce8-4fb3-84ea-7aa5b0cb7e5b"/>
    <ds:schemaRef ds:uri="e690c43f-217e-4fd1-aa45-92b7f9324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BHFA Session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Caceres</dc:creator>
  <cp:keywords/>
  <dc:description/>
  <cp:lastModifiedBy>Ryan Caceres</cp:lastModifiedBy>
  <cp:revision/>
  <dcterms:created xsi:type="dcterms:W3CDTF">2025-11-19T23:01:32Z</dcterms:created>
  <dcterms:modified xsi:type="dcterms:W3CDTF">2025-11-20T01:00:27Z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0x010100359CDF266B426C42AD254D6E791B3E05</vt:lpwstr>
  </property>
</Properties>
</file>