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mc:AlternateContent xmlns:mc="http://schemas.openxmlformats.org/markup-compatibility/2006">
    <mc:Choice Requires="x15">
      <x15ac:absPath xmlns:x15ac="http://schemas.microsoft.com/office/spreadsheetml/2010/11/ac" url="https://calmhsa.sharepoint.com/sites/BehavioralHealthTransformation/Behavioral Health Transformation Documents/Behavioral Health Transformation Documents/BHT Individual Service Level data (ISL)/ISL - Fiscal/ISL Invoice Templates/"/>
    </mc:Choice>
  </mc:AlternateContent>
  <xr:revisionPtr revIDLastSave="0" documentId="8_{13650C6C-1D35-4603-8A3D-420245B8C766}" xr6:coauthVersionLast="47" xr6:coauthVersionMax="47" xr10:uidLastSave="{00000000-0000-0000-0000-000000000000}"/>
  <bookViews>
    <workbookView xWindow="16440" yWindow="0" windowWidth="41115" windowHeight="15585" tabRatio="840" xr2:uid="{E769629D-8047-4C20-931E-E5C94D9BB9BD}"/>
  </bookViews>
  <sheets>
    <sheet name="Purpose &amp; Intent" sheetId="8" r:id="rId1"/>
    <sheet name="Provider Invoicing Table" sheetId="3" r:id="rId2"/>
    <sheet name="Practice Management Extract" sheetId="7" r:id="rId3"/>
    <sheet name="What's Being Asked" sheetId="6" r:id="rId4"/>
    <sheet name="Invoice" sheetId="2" r:id="rId5"/>
    <sheet name="Invoice Reference Tables" sheetId="4" r:id="rId6"/>
    <sheet name="County Backup" sheetId="10" r:id="rId7"/>
    <sheet name="ISL Service Import Fields" sheetId="13" r:id="rId8"/>
    <sheet name="ISL Encounter Fields" sheetId="9" state="hidden" r:id="rId9"/>
  </sheets>
  <definedNames>
    <definedName name="Bill_To_County" localSheetId="7">#REF!</definedName>
    <definedName name="Bill_To_County">CountyPayerTable[Bill To County]</definedName>
    <definedName name="Facility" localSheetId="7">#REF!</definedName>
    <definedName name="Facility">ServiceCodeTable[Facility]</definedName>
    <definedName name="_xlnm.Print_Area" localSheetId="4">Invoice!$C$1:$L$28</definedName>
    <definedName name="Rendering">#REF!</definedName>
    <definedName name="Rendering_P">#REF!</definedName>
    <definedName name="Rendering_Provider">#REF!</definedName>
    <definedName name="Rendering_Provider_NP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0" l="1" a="1"/>
  <c r="B5" i="10" s="1"/>
  <c r="P14" i="3" l="1"/>
  <c r="P15" i="3"/>
  <c r="P16" i="3"/>
  <c r="Q14" i="3" a="1"/>
  <c r="Q14" i="3"/>
  <c r="Q15" i="3" a="1"/>
  <c r="Q15" i="3"/>
  <c r="Q16" i="3" a="1"/>
  <c r="Q16" i="3" s="1"/>
  <c r="R16" i="3" l="1"/>
  <c r="R15" i="3"/>
  <c r="R14" i="3"/>
  <c r="D15" i="2"/>
  <c r="P10" i="3"/>
  <c r="Q10" i="3" a="1"/>
  <c r="Q10" i="3" s="1"/>
  <c r="C12" i="2"/>
  <c r="C11" i="2"/>
  <c r="R10" i="3" l="1"/>
  <c r="P11" i="3" l="1"/>
  <c r="Q11" i="3" a="1"/>
  <c r="Q11" i="3" s="1"/>
  <c r="P12" i="3"/>
  <c r="Q12" i="3" a="1"/>
  <c r="Q12" i="3" s="1"/>
  <c r="P13" i="3"/>
  <c r="Q13" i="3" a="1"/>
  <c r="Q13" i="3" s="1"/>
  <c r="P4" i="3"/>
  <c r="Q4" i="3" a="1"/>
  <c r="Q4" i="3" s="1"/>
  <c r="P5" i="3"/>
  <c r="Q5" i="3" a="1"/>
  <c r="Q5" i="3" s="1"/>
  <c r="P6" i="3"/>
  <c r="Q6" i="3" a="1"/>
  <c r="Q6" i="3" s="1"/>
  <c r="P7" i="3"/>
  <c r="Q7" i="3" a="1"/>
  <c r="Q7" i="3" s="1"/>
  <c r="P8" i="3"/>
  <c r="Q8" i="3" a="1"/>
  <c r="Q8" i="3" s="1"/>
  <c r="P9" i="3"/>
  <c r="Q9" i="3" a="1"/>
  <c r="Q9" i="3" s="1"/>
  <c r="R4" i="3" l="1"/>
  <c r="R5" i="3"/>
  <c r="R7" i="3"/>
  <c r="R6" i="3"/>
  <c r="R9" i="3"/>
  <c r="R13" i="3"/>
  <c r="R12" i="3"/>
  <c r="R11" i="3"/>
  <c r="R8" i="3"/>
  <c r="C19" i="2" l="1" a="1"/>
  <c r="C19" i="2" s="1"/>
  <c r="P4" i="4" a="1"/>
  <c r="P4" i="4" s="1"/>
  <c r="Q4" i="4" a="1"/>
  <c r="Q4" i="4" s="1"/>
  <c r="R4" i="4" a="1"/>
  <c r="R4" i="4" s="1"/>
  <c r="S4" i="4" a="1"/>
  <c r="S4" i="4" s="1"/>
  <c r="T4" i="4" a="1"/>
  <c r="T4" i="4" s="1"/>
  <c r="U4" i="4" a="1"/>
  <c r="U4" i="4" s="1"/>
  <c r="V4" i="4" a="1"/>
  <c r="V4" i="4" s="1"/>
  <c r="W4" i="4" a="1"/>
  <c r="W4" i="4" s="1"/>
  <c r="X4" i="4" a="1"/>
  <c r="X4" i="4" s="1"/>
  <c r="Y4" i="4" a="1"/>
  <c r="Y4" i="4" s="1"/>
  <c r="Z4" i="4" a="1"/>
  <c r="Z4" i="4" s="1"/>
  <c r="AA4" i="4" a="1"/>
  <c r="AA4" i="4" s="1"/>
  <c r="V4" i="3" a="1"/>
  <c r="V4" i="3" s="1"/>
  <c r="D14" i="2" l="1"/>
  <c r="D1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<sst xmlns="http://schemas.openxmlformats.org/spreadsheetml/2006/main" count="470" uniqueCount="217">
  <si>
    <t>Information about the mechanics of the field:</t>
  </si>
  <si>
    <t>Manual entry with a data validation</t>
  </si>
  <si>
    <t>Manual entry</t>
  </si>
  <si>
    <t>Manual entry with data validation check</t>
  </si>
  <si>
    <t>Calculation</t>
  </si>
  <si>
    <t>Auto-Populated Based on Service / Patch Selection</t>
  </si>
  <si>
    <t>Manual Entry
(if applicable)</t>
  </si>
  <si>
    <t>Manual Entry</t>
  </si>
  <si>
    <t>Additional context and information about the field:</t>
  </si>
  <si>
    <t>If the value entered shows a data validation error, go to the Reference Table and add the county's information
↓</t>
  </si>
  <si>
    <t>Using the client's EHR ID will support easier service import
↓</t>
  </si>
  <si>
    <t>Client's last name
↓</t>
  </si>
  <si>
    <t>Client's first name
↓</t>
  </si>
  <si>
    <t>The date the client entered the facility
↓</t>
  </si>
  <si>
    <t>The date the client discharged from the facility
↓</t>
  </si>
  <si>
    <t>The data validation here will help flag whether this provider is on the reference table
↓</t>
  </si>
  <si>
    <t>The rendering provider's NPI
↓</t>
  </si>
  <si>
    <t>If the value entered shows a data validation error, go to the Reference Table and add the Facility information
↓</t>
  </si>
  <si>
    <t>NPI of the facility
↓</t>
  </si>
  <si>
    <t>If the value entered shows a data validation error, go to the Reference Table and add the service information
↓</t>
  </si>
  <si>
    <t>If the service is time-based (e.g. 1:1 supervision), enter date and time, if not enter date and leave time as 12:00AM
↓</t>
  </si>
  <si>
    <t>The total units of service the provider seeks to bill the county
↓</t>
  </si>
  <si>
    <t>If the rate does not appear, go to the Reference Table and add the rate. Rates must be entered for each facility and service
↓</t>
  </si>
  <si>
    <t>Total due
↓</t>
  </si>
  <si>
    <t>If the line represents an "adjustment" manually enter the adjustment amount
↓</t>
  </si>
  <si>
    <r>
      <t xml:space="preserve">Optional note; however, when the record is an </t>
    </r>
    <r>
      <rPr>
        <b/>
        <i/>
        <sz val="12"/>
        <color theme="1"/>
        <rFont val="Arial"/>
        <family val="2"/>
      </rPr>
      <t>Adjustment</t>
    </r>
    <r>
      <rPr>
        <b/>
        <sz val="12"/>
        <color theme="1"/>
        <rFont val="Arial"/>
        <family val="2"/>
      </rPr>
      <t>, a note is required
↓</t>
    </r>
  </si>
  <si>
    <t>Bill To County</t>
  </si>
  <si>
    <t>County Supplied Client ID</t>
  </si>
  <si>
    <t>Client Last Name</t>
  </si>
  <si>
    <t>Client First Name</t>
  </si>
  <si>
    <t>Admission Date</t>
  </si>
  <si>
    <t>Discharge Date</t>
  </si>
  <si>
    <t>Rendering Provider
(Last, First)</t>
  </si>
  <si>
    <t>Rendering NPI</t>
  </si>
  <si>
    <t>Facility</t>
  </si>
  <si>
    <t>Facility NPI</t>
  </si>
  <si>
    <t>Service</t>
  </si>
  <si>
    <t>Service Start Date &amp; Time
*Enter exact time for hourly services*</t>
  </si>
  <si>
    <t>Service End Date &amp; Time
*Enter exact time for hourly services*</t>
  </si>
  <si>
    <t>Total Units</t>
  </si>
  <si>
    <t>Rate</t>
  </si>
  <si>
    <t>Charge Amount</t>
  </si>
  <si>
    <t>Adjustment Amount</t>
  </si>
  <si>
    <t>Notes (required for Adjustment lines)</t>
  </si>
  <si>
    <t>Service Code Drop Down Selection (helper grid do not modify)</t>
  </si>
  <si>
    <t>County of Fresno</t>
  </si>
  <si>
    <t>0001</t>
  </si>
  <si>
    <t>Smith</t>
  </si>
  <si>
    <t>John</t>
  </si>
  <si>
    <t>Johnson, Jane</t>
  </si>
  <si>
    <t>Crestwood Treatment Center</t>
  </si>
  <si>
    <t>Indigent STP Patch C</t>
  </si>
  <si>
    <t>0002</t>
  </si>
  <si>
    <t>Zara, Shanice</t>
  </si>
  <si>
    <t>Crestwood Manor</t>
  </si>
  <si>
    <t>STP Patch B</t>
  </si>
  <si>
    <t>Change in client acuity</t>
  </si>
  <si>
    <t>STP Patch A</t>
  </si>
  <si>
    <t>0003</t>
  </si>
  <si>
    <t>Crestwood Sunnyvale MHRC</t>
  </si>
  <si>
    <t>IMD Day</t>
  </si>
  <si>
    <t>0004</t>
  </si>
  <si>
    <t>Enhanced 1:1</t>
  </si>
  <si>
    <t>Adjustment</t>
  </si>
  <si>
    <t>Credit for bed hold days in the month of Nov, 2025</t>
  </si>
  <si>
    <t>0005</t>
  </si>
  <si>
    <t>Bed Hold (IMD Day)</t>
  </si>
  <si>
    <t>0006</t>
  </si>
  <si>
    <t>0007</t>
  </si>
  <si>
    <t>County of Tulare</t>
  </si>
  <si>
    <t>In an ideal scenario, the subacute provider can create an extract from their practice management system to integrate with this invoice template as follows:</t>
  </si>
  <si>
    <t>Rendering Provider</t>
  </si>
  <si>
    <t>Service Start Date &amp; Time</t>
  </si>
  <si>
    <t>Service End Date &amp; Time</t>
  </si>
  <si>
    <t>Jon</t>
  </si>
  <si>
    <t>Invoice Fields</t>
  </si>
  <si>
    <t>What new, unique things are providers being asked to provide</t>
  </si>
  <si>
    <t>…</t>
  </si>
  <si>
    <t xml:space="preserve">Use the county‑supplied EHR ID as the client identifier. Use of SSNs is not preferred, as they don't conform well with service batch upload processes.
</t>
  </si>
  <si>
    <t>Client DOB</t>
  </si>
  <si>
    <t>Information on the rendering provider is a new request but needed to meet ISL encounter field requirements</t>
  </si>
  <si>
    <t>Both the date and time services began for the client</t>
  </si>
  <si>
    <t>Both the date and time services ended for the client</t>
  </si>
  <si>
    <t>When an adjustmet is done to make an additional debit or credit affecting the county, the provider is being asked to add a comment</t>
  </si>
  <si>
    <t>INVOICE</t>
  </si>
  <si>
    <t>Facility Information</t>
  </si>
  <si>
    <t>Invoice Details</t>
  </si>
  <si>
    <t>Facility Name:</t>
  </si>
  <si>
    <t>Crestwood</t>
  </si>
  <si>
    <t>Invoice #:</t>
  </si>
  <si>
    <t>Street Address:</t>
  </si>
  <si>
    <t>P.O. Box 7095</t>
  </si>
  <si>
    <t>Invoice Date:</t>
  </si>
  <si>
    <t>City, State ZIP:</t>
  </si>
  <si>
    <t>Stockton, CA 95267-0095</t>
  </si>
  <si>
    <t>Billing Period Start:</t>
  </si>
  <si>
    <t>Phone:</t>
  </si>
  <si>
    <t>(916)471-2244</t>
  </si>
  <si>
    <t>Billing Period End:</t>
  </si>
  <si>
    <t>Email:</t>
  </si>
  <si>
    <t>Due Date:</t>
  </si>
  <si>
    <t>Bill To (County / Payer)</t>
  </si>
  <si>
    <t>Remit To (Payment Address)</t>
  </si>
  <si>
    <t>Subtotal</t>
  </si>
  <si>
    <t>Adjustments</t>
  </si>
  <si>
    <t>Total Invoice</t>
  </si>
  <si>
    <t>Client ID</t>
  </si>
  <si>
    <t>Service Start Date</t>
  </si>
  <si>
    <t>Service End Date</t>
  </si>
  <si>
    <t>Total</t>
  </si>
  <si>
    <t>Facility Profile Table</t>
  </si>
  <si>
    <t>Bill To - Facility AR Entry Table</t>
  </si>
  <si>
    <t>Service / Patch Code</t>
  </si>
  <si>
    <t>Unit Measure</t>
  </si>
  <si>
    <t>Bill To Address</t>
  </si>
  <si>
    <t>Bill To Address
City, State Zip</t>
  </si>
  <si>
    <t>Per Diem</t>
  </si>
  <si>
    <t>5957 S Mooney Blvd</t>
  </si>
  <si>
    <t>Visalia, CA 93291</t>
  </si>
  <si>
    <t>3800 McCall Ave</t>
  </si>
  <si>
    <t>Selma, California 93662</t>
  </si>
  <si>
    <t>STP Patch C</t>
  </si>
  <si>
    <t>Bed Hold (STP/SNF)</t>
  </si>
  <si>
    <t>Indigent STP Patch A</t>
  </si>
  <si>
    <t>Indigent STP Patch B</t>
  </si>
  <si>
    <t>Per Hour</t>
  </si>
  <si>
    <t>N/A</t>
  </si>
  <si>
    <t>Month Start</t>
  </si>
  <si>
    <t>Month End</t>
  </si>
  <si>
    <t>County</t>
  </si>
  <si>
    <t>Notes</t>
  </si>
  <si>
    <t>Recommended ISL Service Import Fields</t>
  </si>
  <si>
    <t>Value &amp; Formatting</t>
  </si>
  <si>
    <t>Source</t>
  </si>
  <si>
    <t>Client's county-generated EHR ID number</t>
  </si>
  <si>
    <t>County Backup</t>
  </si>
  <si>
    <t>Staff ID</t>
  </si>
  <si>
    <t>The county-generated EHR Staff ID for the clinician who provided the service</t>
  </si>
  <si>
    <t>Crosswalked from County Backup using a list of NPIs on file with the provider and the county-generated EHR ID</t>
  </si>
  <si>
    <t>Procedure Code ID</t>
  </si>
  <si>
    <t>The ISL "procedure code" for the service provided</t>
  </si>
  <si>
    <t>Crosswalked from County Backup using a list of the contractors services against the list of ISL procedure codes, with the county determining which is most accurate for the service provided.</t>
  </si>
  <si>
    <t>Location ID</t>
  </si>
  <si>
    <t>ID associated with the location</t>
  </si>
  <si>
    <t>Crosswalked from the County Backup using a list of the sites the provider performs services mapped to Medi-Cal billing manual Place of Service codes</t>
  </si>
  <si>
    <t>Date of Service</t>
  </si>
  <si>
    <t>Requires the date AND time the service was provided. Format must be MM/DD/YY 08:00 AM Example: 05/23/23 09:00 PM</t>
  </si>
  <si>
    <t>End of Service</t>
  </si>
  <si>
    <t>Units of Service</t>
  </si>
  <si>
    <t>This is the duration or units of the service. The duration must match the service entry unit defined on the Procedure Code (minutes, hours, days, etc.)</t>
  </si>
  <si>
    <t>Anticipated Required Encounter Field Submission Elements</t>
  </si>
  <si>
    <t>Data Element</t>
  </si>
  <si>
    <t>Description</t>
  </si>
  <si>
    <t>Encounter ID</t>
  </si>
  <si>
    <t>County-generated unique encounter ID code generated for each reported individual client service, episode of care, or expense</t>
  </si>
  <si>
    <t>Encounter Submission Type</t>
  </si>
  <si>
    <t>Specifies if the encounter is an  Original; Replacement of Prior Encounter; Void/Cancel of Prior Encounter; Interim – First Encounter; Interim – Continuing Encounter; or Interim – Last Encounter . Default is original.</t>
  </si>
  <si>
    <t>Sender County Code</t>
  </si>
  <si>
    <t>Unique identifier of the sending county</t>
  </si>
  <si>
    <t>Client Medi-Cal CIN</t>
  </si>
  <si>
    <t>If Medi-Cal enrolled, the Medi-Cal client identification number (CIN) of the client that received the service.</t>
  </si>
  <si>
    <t>Client County MRN</t>
  </si>
  <si>
    <t>County medical record number</t>
  </si>
  <si>
    <t>Client SSN</t>
  </si>
  <si>
    <t>Social Security Number</t>
  </si>
  <si>
    <t>Last name of client that received the service</t>
  </si>
  <si>
    <t>First name of client that received the service</t>
  </si>
  <si>
    <t>Client Date of Birth  </t>
  </si>
  <si>
    <t>Date of birth of client that received the service</t>
  </si>
  <si>
    <t>Client Address Line 1</t>
  </si>
  <si>
    <t xml:space="preserve"> Physical street address of the client that received the service. </t>
  </si>
  <si>
    <t>Client Address Line 2</t>
  </si>
  <si>
    <t>Additional address information (e.g., apartment, unit, building) of client that receiced the service, if applicable.</t>
  </si>
  <si>
    <t>Client City</t>
  </si>
  <si>
    <t>City associated with physical residence of client that received the service. If homeless or unknown, enter the city of the billing provider.</t>
  </si>
  <si>
    <t>Client State</t>
  </si>
  <si>
    <t>State associated with physical residence of client that received the service. If homeless or unknown, enter the state of the billing provider.</t>
  </si>
  <si>
    <t>Client Zip Code</t>
  </si>
  <si>
    <t>Zip code associated with physical residence of client that received the service. If homeless or unknown, enter the zipcode of the billing provider.</t>
  </si>
  <si>
    <t>Client Insurance Status</t>
  </si>
  <si>
    <t>Insurance enrollment status of the client</t>
  </si>
  <si>
    <t>Program Name</t>
  </si>
  <si>
    <t>The county assigned name of the program</t>
  </si>
  <si>
    <t>Rendering Provider Type</t>
  </si>
  <si>
    <t>Type of entity (person or non-person entity) rendering the service</t>
  </si>
  <si>
    <t>Rendering Provider Name</t>
  </si>
  <si>
    <t>Individual or entity that directly provided the service or product to the client</t>
  </si>
  <si>
    <t>Rendering Provider ID</t>
  </si>
  <si>
    <t>NPI of rendering provider</t>
  </si>
  <si>
    <t>Rendering Provider Taxonomy Code</t>
  </si>
  <si>
    <t>Provider taxonomy</t>
  </si>
  <si>
    <t>Billing Provider Name</t>
  </si>
  <si>
    <t>Name of entity, organization, provider or facility that was paid to provide the reported expense or service.</t>
  </si>
  <si>
    <t>Billing Provider ID</t>
  </si>
  <si>
    <t>Nationally assigned provider identification (NPI) number. Providers without NPIs will be required to obtain them.</t>
  </si>
  <si>
    <t>Billing Provider Taxonomy Code</t>
  </si>
  <si>
    <t>10-character alphanumeric codes identifying a healthcare provider's type, classification, and specialization</t>
  </si>
  <si>
    <t>Service or Procedure Code</t>
  </si>
  <si>
    <t>DHCS identified service or procedure codes that describe the delivered service</t>
  </si>
  <si>
    <t>Service Code Modifiers</t>
  </si>
  <si>
    <t>DHCS-defined modifiers</t>
  </si>
  <si>
    <t>Quantity</t>
  </si>
  <si>
    <t>The number of units of the service provided</t>
  </si>
  <si>
    <t>Diagnosis Code(s)</t>
  </si>
  <si>
    <t>Principal diagnosis of the client</t>
  </si>
  <si>
    <t>Secondary Diagnosis Code(s)</t>
  </si>
  <si>
    <t>Secondary diagnoses of the client</t>
  </si>
  <si>
    <t>Service Type</t>
  </si>
  <si>
    <t>Inpatient, Outpatient, Expense</t>
  </si>
  <si>
    <t>Service Date</t>
  </si>
  <si>
    <t>Date service rendered</t>
  </si>
  <si>
    <t>Date client was admitted to facility</t>
  </si>
  <si>
    <t>Date client was discharged from the facility</t>
  </si>
  <si>
    <t>Place of Service Code</t>
  </si>
  <si>
    <t>Location where service was delivered</t>
  </si>
  <si>
    <t>Paid Amount</t>
  </si>
  <si>
    <t>Total amount paid by the county for the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</si>
</sst>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0"/>
    <numFmt numFmtId="166" formatCode="[$-409]m/d/yy\ h:mm\ AM/PM;@"/>
  </numFmts>
  <fonts count="14">
    <font>
      <sz val="11"/>
      <color theme="1"/>
      <name val="Aptos Narrow"/>
      <family val="2"/>
      <scheme val="minor"/>
    </font>
    <font>
      <sz val="11"/>
      <color theme="1"/>
      <name val="Aptos Narrow"/>
      <family val="2"/>
      <scheme val="minor"/>
    </font>
    <font>
      <sz val="10"/>
      <name val="Calibri"/>
      <family val="2"/>
    </font>
    <font>
      <b/>
      <sz val="11"/>
      <color theme="1"/>
      <name val="Aptos Narrow"/>
      <family val="2"/>
      <scheme val="minor"/>
    </font>
    <font>
      <sz val="8"/>
      <name val="Aptos Narrow"/>
      <family val="2"/>
      <scheme val="minor"/>
    </font>
    <font>
      <b/>
      <sz val="18"/>
      <name val="Milligram Regular"/>
    </font>
    <font>
      <sz val="11"/>
      <color theme="1"/>
      <name val="Milligram Regular"/>
    </font>
    <font>
      <b/>
      <sz val="12"/>
      <name val="Milligram Regular"/>
    </font>
    <font>
      <b/>
      <sz val="10"/>
      <name val="Milligram Regular"/>
    </font>
    <font>
      <sz val="10"/>
      <name val="Milligram Regular"/>
    </font>
    <font>
      <sz val="12"/>
      <color theme="1"/>
      <name val="Arial"/>
      <family val="2"/>
    </font>
    <font>
      <b/>
      <sz val="12"/>
      <color theme="1"/>
      <name val="Arial"/>
      <family val="2"/>
    </font>
    <font>
      <b/>
      <i/>
      <sz val="12"/>
      <color theme="1"/>
      <name val="Arial"/>
      <family val="2"/>
    </font>
    <font>
      <b/>
      <sz val="12"/>
      <color rgb="FFFFFFFF"/>
      <name val="Arial"/>
      <family val="2"/>
    </font>
  </fonts>
  <fills count="9">
    <fill>
      <patternFill patternType="none"/>
    </fill>
    <fill>
      <patternFill patternType="gray125"/>
    </fill>
    <fill>
      <patternFill patternType="solid">
        <fgColor theme="4" tint="0.79998168889431442"/>
        <bgColor indexed="64"/>
      </patternFill>
    </fill>
    <fill>
      <patternFill patternType="solid">
        <fgColor rgb="FF1F4E79"/>
      </patternFill>
    </fill>
    <fill>
      <patternFill patternType="solid">
        <fgColor theme="3" tint="0.59999389629810485"/>
        <bgColor indexed="64"/>
      </patternFill>
    </fill>
    <fill>
      <patternFill patternType="solid">
        <fgColor rgb="FFFFFFCC"/>
        <bgColor indexed="64"/>
      </patternFill>
    </fill>
    <fill>
      <patternFill patternType="solid">
        <fgColor theme="3" tint="0.749992370372631"/>
        <bgColor indexed="64"/>
      </patternFill>
    </fill>
    <fill>
      <patternFill patternType="solid">
        <fgColor theme="2"/>
        <bgColor indexed="64"/>
      </patternFill>
    </fill>
    <fill>
      <patternFill patternType="solid">
        <fgColor theme="0" tint="-0.249977111117893"/>
        <bgColor indexed="64"/>
      </patternFill>
    </fill>
  </fills>
  <borders count="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43" fontId="1" fillId="0" borderId="0" applyFont="0" applyFill="0" applyBorder="0" applyAlignment="0" applyProtection="0"/>
  </cellStyleXfs>
  <cellXfs count="71">
    <xf numFmtId="0" fontId="0" fillId="0" borderId="0" xfId="0"/>
    <xf numFmtId="0" fontId="0" fillId="0" borderId="0" xfId="0" applyAlignment="1">
      <alignment horizontal="right"/>
    </xf>
    <xf numFmtId="164" fontId="0" fillId="0" borderId="0" xfId="0" applyNumberFormat="1" applyAlignment="1">
      <alignment horizontal="right"/>
    </xf>
    <xf numFmtId="164" fontId="2" fillId="0" borderId="0" xfId="0" applyNumberFormat="1" applyFont="1" applyAlignment="1">
      <alignment horizontal="right" vertical="top" wrapText="1"/>
    </xf>
    <xf numFmtId="14" fontId="0" fillId="0" borderId="0" xfId="0" applyNumberFormat="1"/>
    <xf numFmtId="0" fontId="0" fillId="0" borderId="0" xfId="0" applyAlignment="1">
      <alignment horizontal="center"/>
    </xf>
    <xf numFmtId="0" fontId="0" fillId="0" borderId="0" xfId="0" applyAlignment="1">
      <alignment horizontal="left"/>
    </xf>
    <xf numFmtId="0" fontId="3" fillId="0" borderId="0" xfId="0" applyFont="1"/>
    <xf numFmtId="0" fontId="2" fillId="0" borderId="0" xfId="0" applyFont="1" applyAlignment="1">
      <alignment horizontal="center" vertical="top" wrapText="1"/>
    </xf>
    <xf numFmtId="164" fontId="2" fillId="0" borderId="0" xfId="0" applyNumberFormat="1" applyFont="1" applyAlignment="1">
      <alignment horizontal="center" vertical="center"/>
    </xf>
    <xf numFmtId="164" fontId="0" fillId="0" borderId="0" xfId="0" applyNumberFormat="1" applyAlignment="1">
      <alignment horizontal="center"/>
    </xf>
    <xf numFmtId="0" fontId="5" fillId="2" borderId="0" xfId="0" applyFont="1" applyFill="1" applyAlignment="1">
      <alignment horizontal="centerContinuous" vertical="center"/>
    </xf>
    <xf numFmtId="0" fontId="6" fillId="2" borderId="0" xfId="0" applyFont="1" applyFill="1" applyAlignment="1">
      <alignment horizontal="centerContinuous"/>
    </xf>
    <xf numFmtId="0" fontId="6" fillId="0" borderId="0" xfId="0" applyFont="1"/>
    <xf numFmtId="0" fontId="6" fillId="0" borderId="0" xfId="0" applyFont="1" applyAlignment="1">
      <alignment horizontal="left"/>
    </xf>
    <xf numFmtId="0" fontId="6" fillId="0" borderId="0" xfId="0" applyFont="1" applyAlignment="1">
      <alignment horizontal="right"/>
    </xf>
    <xf numFmtId="0" fontId="7" fillId="2" borderId="0" xfId="0" applyFont="1" applyFill="1" applyAlignment="1">
      <alignment horizontal="centerContinuous" vertical="top" wrapText="1"/>
    </xf>
    <xf numFmtId="0" fontId="8" fillId="0" borderId="0" xfId="0" applyFont="1" applyAlignment="1">
      <alignment horizontal="left" vertical="top" wrapText="1"/>
    </xf>
    <xf numFmtId="14" fontId="6" fillId="0" borderId="0" xfId="0" applyNumberFormat="1" applyFont="1" applyAlignment="1">
      <alignment horizontal="left" vertical="top" wrapText="1"/>
    </xf>
    <xf numFmtId="0" fontId="6" fillId="0" borderId="0" xfId="0" applyFont="1" applyAlignment="1">
      <alignment horizontal="left" vertical="top" wrapText="1"/>
    </xf>
    <xf numFmtId="0" fontId="6" fillId="0" borderId="0" xfId="0" applyFont="1" applyAlignment="1">
      <alignment vertical="top"/>
    </xf>
    <xf numFmtId="0" fontId="9" fillId="0" borderId="0" xfId="0" applyFont="1" applyAlignment="1">
      <alignment horizontal="center" vertical="top" wrapText="1"/>
    </xf>
    <xf numFmtId="14" fontId="9" fillId="0" borderId="0" xfId="0" applyNumberFormat="1" applyFont="1" applyAlignment="1">
      <alignment horizontal="left" vertical="center"/>
    </xf>
    <xf numFmtId="164" fontId="9" fillId="0" borderId="0" xfId="0" applyNumberFormat="1" applyFont="1" applyAlignment="1">
      <alignment horizontal="center" vertical="center"/>
    </xf>
    <xf numFmtId="0" fontId="0" fillId="5" borderId="0" xfId="0" applyFill="1"/>
    <xf numFmtId="0" fontId="9" fillId="0" borderId="0" xfId="0" applyFont="1" applyAlignment="1">
      <alignment horizontal="left" vertical="center"/>
    </xf>
    <xf numFmtId="0" fontId="10" fillId="0" borderId="0" xfId="0" applyFont="1"/>
    <xf numFmtId="164" fontId="10" fillId="0" borderId="0" xfId="0" applyNumberFormat="1" applyFont="1"/>
    <xf numFmtId="0" fontId="11" fillId="0" borderId="0" xfId="0" applyFont="1"/>
    <xf numFmtId="0" fontId="13" fillId="3" borderId="0" xfId="0" applyFont="1" applyFill="1" applyAlignment="1">
      <alignment horizontal="center" vertical="top" wrapText="1"/>
    </xf>
    <xf numFmtId="0" fontId="10" fillId="0" borderId="0" xfId="0" applyFont="1" applyAlignment="1">
      <alignment horizontal="center"/>
    </xf>
    <xf numFmtId="14" fontId="10" fillId="0" borderId="0" xfId="0" applyNumberFormat="1" applyFont="1"/>
    <xf numFmtId="166" fontId="10" fillId="0" borderId="0" xfId="0" applyNumberFormat="1" applyFont="1"/>
    <xf numFmtId="43" fontId="10" fillId="0" borderId="0" xfId="1" applyFont="1" applyAlignment="1"/>
    <xf numFmtId="0" fontId="10" fillId="0" borderId="0" xfId="0" quotePrefix="1" applyFont="1"/>
    <xf numFmtId="0" fontId="10" fillId="0" borderId="0" xfId="0" applyFont="1" applyAlignment="1">
      <alignment horizontal="center" wrapText="1"/>
    </xf>
    <xf numFmtId="0" fontId="10" fillId="0" borderId="0" xfId="0" applyFont="1" applyAlignment="1">
      <alignment horizontal="left" wrapText="1"/>
    </xf>
    <xf numFmtId="0" fontId="3" fillId="6" borderId="4" xfId="0" applyFont="1" applyFill="1" applyBorder="1" applyAlignment="1">
      <alignment horizontal="center"/>
    </xf>
    <xf numFmtId="0" fontId="0" fillId="0" borderId="4" xfId="0" applyBorder="1"/>
    <xf numFmtId="0" fontId="0" fillId="0" borderId="0" xfId="0" applyAlignment="1">
      <alignment horizontal="centerContinuous" vertical="top"/>
    </xf>
    <xf numFmtId="0" fontId="0" fillId="0" borderId="0" xfId="0" applyAlignment="1">
      <alignment vertical="top"/>
    </xf>
    <xf numFmtId="0" fontId="0" fillId="0" borderId="0" xfId="0" applyAlignment="1">
      <alignment horizontal="centerContinuous" vertical="top" wrapText="1"/>
    </xf>
    <xf numFmtId="0" fontId="0" fillId="0" borderId="0" xfId="0" applyAlignment="1">
      <alignment vertical="top" wrapText="1"/>
    </xf>
    <xf numFmtId="0" fontId="11" fillId="0" borderId="0" xfId="0" applyFont="1" applyAlignment="1">
      <alignment vertical="center"/>
    </xf>
    <xf numFmtId="0" fontId="11" fillId="7" borderId="5" xfId="0" applyFont="1" applyFill="1" applyBorder="1" applyAlignment="1">
      <alignment horizontal="center" vertical="center" wrapText="1"/>
    </xf>
    <xf numFmtId="0" fontId="11" fillId="8" borderId="6" xfId="0" applyFont="1" applyFill="1" applyBorder="1" applyAlignment="1">
      <alignment horizontal="center" wrapText="1"/>
    </xf>
    <xf numFmtId="0" fontId="11" fillId="0" borderId="4" xfId="0" applyFont="1" applyBorder="1" applyAlignment="1">
      <alignment horizontal="left" vertical="center" wrapText="1"/>
    </xf>
    <xf numFmtId="0" fontId="11" fillId="0" borderId="4" xfId="0" applyFont="1" applyBorder="1" applyAlignment="1">
      <alignment horizontal="left" wrapText="1"/>
    </xf>
    <xf numFmtId="0" fontId="11" fillId="4" borderId="1" xfId="0" applyFont="1" applyFill="1" applyBorder="1" applyAlignment="1">
      <alignment horizontal="centerContinuous"/>
    </xf>
    <xf numFmtId="0" fontId="11" fillId="4" borderId="2" xfId="0" applyFont="1" applyFill="1" applyBorder="1" applyAlignment="1">
      <alignment horizontal="centerContinuous"/>
    </xf>
    <xf numFmtId="0" fontId="10" fillId="4" borderId="3" xfId="0" applyFont="1" applyFill="1" applyBorder="1" applyAlignment="1">
      <alignment horizontal="centerContinuous"/>
    </xf>
    <xf numFmtId="0" fontId="13" fillId="3" borderId="0" xfId="0" applyFont="1" applyFill="1" applyAlignment="1">
      <alignment vertical="top"/>
    </xf>
    <xf numFmtId="0" fontId="11" fillId="4" borderId="0" xfId="0" applyFont="1" applyFill="1" applyAlignment="1">
      <alignment horizontal="centerContinuous"/>
    </xf>
    <xf numFmtId="43" fontId="9" fillId="0" borderId="0" xfId="1" applyFont="1" applyAlignment="1">
      <alignment horizontal="center" vertical="center"/>
    </xf>
    <xf numFmtId="164" fontId="9" fillId="0" borderId="0" xfId="1" applyNumberFormat="1" applyFont="1" applyBorder="1" applyAlignment="1">
      <alignment vertical="center"/>
    </xf>
    <xf numFmtId="0" fontId="6" fillId="2" borderId="0" xfId="0" applyFont="1" applyFill="1" applyAlignment="1">
      <alignment horizontal="left"/>
    </xf>
    <xf numFmtId="0" fontId="9" fillId="0" borderId="0" xfId="0" applyFont="1" applyAlignment="1">
      <alignment horizontal="left" vertical="top" wrapText="1"/>
    </xf>
    <xf numFmtId="0" fontId="9" fillId="0" borderId="0" xfId="0" applyFont="1" applyAlignment="1">
      <alignment horizontal="left" vertical="top"/>
    </xf>
    <xf numFmtId="14" fontId="6" fillId="0" borderId="0" xfId="0" applyNumberFormat="1" applyFont="1" applyAlignment="1">
      <alignment horizontal="left" vertical="top"/>
    </xf>
    <xf numFmtId="0" fontId="6" fillId="0" borderId="0" xfId="0" applyFont="1" applyAlignment="1">
      <alignment horizontal="left" vertical="top"/>
    </xf>
    <xf numFmtId="0" fontId="2" fillId="0" borderId="0" xfId="0" applyFont="1" applyAlignment="1">
      <alignment horizontal="left" vertical="top"/>
    </xf>
    <xf numFmtId="14" fontId="0" fillId="5" borderId="0" xfId="0" applyNumberFormat="1" applyFill="1"/>
    <xf numFmtId="0" fontId="7" fillId="2" borderId="1" xfId="0" applyFont="1" applyFill="1" applyBorder="1" applyAlignment="1">
      <alignment horizontal="right" vertical="top" wrapText="1"/>
    </xf>
    <xf numFmtId="165" fontId="6" fillId="2" borderId="3" xfId="0" applyNumberFormat="1" applyFont="1" applyFill="1" applyBorder="1" applyAlignment="1">
      <alignment vertical="center"/>
    </xf>
    <xf numFmtId="0" fontId="7" fillId="2" borderId="7" xfId="0" applyFont="1" applyFill="1" applyBorder="1" applyAlignment="1">
      <alignment horizontal="right" vertical="top" wrapText="1"/>
    </xf>
    <xf numFmtId="165" fontId="6" fillId="2" borderId="8" xfId="0" applyNumberFormat="1" applyFont="1" applyFill="1" applyBorder="1" applyAlignment="1">
      <alignment vertical="center"/>
    </xf>
    <xf numFmtId="0" fontId="7" fillId="2" borderId="4" xfId="0" applyFont="1" applyFill="1" applyBorder="1" applyAlignment="1">
      <alignment horizontal="center" vertical="top"/>
    </xf>
    <xf numFmtId="0" fontId="7" fillId="2" borderId="4" xfId="0" applyFont="1" applyFill="1" applyBorder="1" applyAlignment="1">
      <alignment horizontal="center" vertical="top" wrapText="1"/>
    </xf>
    <xf numFmtId="0" fontId="0" fillId="0" borderId="0" xfId="0" applyAlignment="1">
      <alignment wrapText="1"/>
    </xf>
    <xf numFmtId="0" fontId="3" fillId="0" borderId="0" xfId="0" applyFont="1" applyAlignment="1">
      <alignment horizontal="center"/>
    </xf>
    <xf numFmtId="0" fontId="3" fillId="0" borderId="0" xfId="0" applyFont="1" applyAlignment="1">
      <alignment horizontal="center" wrapText="1"/>
    </xf>
  </cellXfs>
  <cellStyles count="2">
    <cellStyle name="Comma" xfId="1" builtinId="3"/>
    <cellStyle name="Normal" xfId="0" builtinId="0"/>
  </cellStyles>
  <dxfs count="43">
    <dxf>
      <font>
        <strike val="0"/>
        <outline val="0"/>
        <shadow val="0"/>
        <u val="none"/>
        <vertAlign val="baseline"/>
        <sz val="12"/>
        <name val="Arial"/>
        <family val="2"/>
        <scheme val="none"/>
      </font>
    </dxf>
    <dxf>
      <font>
        <strike val="0"/>
        <outline val="0"/>
        <shadow val="0"/>
        <u val="none"/>
        <vertAlign val="baseline"/>
        <sz val="12"/>
        <name val="Arial"/>
        <family val="2"/>
        <scheme val="none"/>
      </font>
    </dxf>
    <dxf>
      <font>
        <strike val="0"/>
        <outline val="0"/>
        <shadow val="0"/>
        <u val="none"/>
        <vertAlign val="baseline"/>
        <sz val="12"/>
        <name val="Arial"/>
        <family val="2"/>
        <scheme val="none"/>
      </font>
    </dxf>
    <dxf>
      <font>
        <strike val="0"/>
        <outline val="0"/>
        <shadow val="0"/>
        <u val="none"/>
        <vertAlign val="baseline"/>
        <sz val="12"/>
        <name val="Arial"/>
        <family val="2"/>
        <scheme val="none"/>
      </font>
    </dxf>
    <dxf>
      <font>
        <strike val="0"/>
        <outline val="0"/>
        <shadow val="0"/>
        <u val="none"/>
        <vertAlign val="baseline"/>
        <sz val="12"/>
        <name val="Arial"/>
        <family val="2"/>
        <scheme val="none"/>
      </font>
      <alignment horizontal="center" vertical="bottom" textRotation="0" indent="0" justifyLastLine="0" shrinkToFit="0" readingOrder="0"/>
    </dxf>
    <dxf>
      <font>
        <strike val="0"/>
        <outline val="0"/>
        <shadow val="0"/>
        <u val="none"/>
        <vertAlign val="baseline"/>
        <sz val="12"/>
        <name val="Arial"/>
        <family val="2"/>
        <scheme val="none"/>
      </font>
      <numFmt numFmtId="164" formatCode="&quot;$&quot;#,##0.00"/>
      <alignment textRotation="0" wrapText="0" indent="0" justifyLastLine="0" shrinkToFit="0" readingOrder="0"/>
    </dxf>
    <dxf>
      <font>
        <strike val="0"/>
        <outline val="0"/>
        <shadow val="0"/>
        <u val="none"/>
        <vertAlign val="baseline"/>
        <sz val="12"/>
        <name val="Arial"/>
        <family val="2"/>
        <scheme val="none"/>
      </font>
      <alignment horizontal="general" vertical="bottom" textRotation="0" wrapText="0" indent="0" justifyLastLine="0" shrinkToFit="0" readingOrder="0"/>
    </dxf>
    <dxf>
      <font>
        <strike val="0"/>
        <outline val="0"/>
        <shadow val="0"/>
        <u val="none"/>
        <vertAlign val="baseline"/>
        <sz val="12"/>
        <name val="Arial"/>
        <family val="2"/>
        <scheme val="none"/>
      </font>
      <alignment textRotation="0" wrapText="0" indent="0" justifyLastLine="0" shrinkToFit="0" readingOrder="0"/>
    </dxf>
    <dxf>
      <font>
        <strike val="0"/>
        <outline val="0"/>
        <shadow val="0"/>
        <u val="none"/>
        <vertAlign val="baseline"/>
        <sz val="12"/>
        <name val="Arial"/>
        <family val="2"/>
        <scheme val="none"/>
      </font>
      <numFmt numFmtId="0" formatCode="General"/>
    </dxf>
    <dxf>
      <font>
        <strike val="0"/>
        <outline val="0"/>
        <shadow val="0"/>
        <u val="none"/>
        <vertAlign val="baseline"/>
        <sz val="12"/>
        <name val="Arial"/>
        <family val="2"/>
        <scheme val="none"/>
      </font>
    </dxf>
    <dxf>
      <font>
        <strike val="0"/>
        <outline val="0"/>
        <shadow val="0"/>
        <u val="none"/>
        <vertAlign val="baseline"/>
        <sz val="12"/>
        <name val="Arial"/>
        <family val="2"/>
        <scheme val="none"/>
      </font>
      <alignment textRotation="0" wrapText="0" indent="0" justifyLastLine="0" shrinkToFit="0" readingOrder="0"/>
    </dxf>
    <dxf>
      <font>
        <strike val="0"/>
        <outline val="0"/>
        <shadow val="0"/>
        <u val="none"/>
        <vertAlign val="baseline"/>
        <sz val="12"/>
        <name val="Arial"/>
        <family val="2"/>
        <scheme val="none"/>
      </font>
      <alignment textRotation="0" wrapText="0" indent="0" justifyLastLine="0" shrinkToFit="0" readingOrder="0"/>
    </dxf>
    <dxf>
      <font>
        <strike val="0"/>
        <outline val="0"/>
        <shadow val="0"/>
        <u val="none"/>
        <vertAlign val="baseline"/>
        <sz val="12"/>
        <name val="Arial"/>
        <family val="2"/>
        <scheme val="none"/>
      </font>
      <alignment textRotation="0" wrapText="0" indent="0" justifyLastLine="0" shrinkToFit="0" readingOrder="0"/>
    </dxf>
    <dxf>
      <fill>
        <patternFill>
          <bgColor rgb="FFFFFFCC"/>
        </patternFill>
      </fill>
    </dxf>
    <dxf>
      <fill>
        <patternFill>
          <bgColor rgb="FFFFFFCC"/>
        </patternFill>
      </fill>
    </dxf>
    <dxf>
      <fill>
        <patternFill>
          <bgColor rgb="FFFFFFCC"/>
        </patternFill>
      </fill>
    </dxf>
    <dxf>
      <fill>
        <patternFill>
          <bgColor rgb="FFFFFFCC"/>
        </patternFill>
      </fill>
    </dxf>
    <dxf>
      <font>
        <strike val="0"/>
        <outline val="0"/>
        <shadow val="0"/>
        <u val="none"/>
        <vertAlign val="baseline"/>
        <sz val="12"/>
        <name val="Arial"/>
        <family val="2"/>
        <scheme val="none"/>
      </font>
      <alignment horizontal="general" textRotation="0" wrapText="0" indent="0" justifyLastLine="0" shrinkToFit="0" readingOrder="0"/>
    </dxf>
    <dxf>
      <font>
        <strike val="0"/>
        <outline val="0"/>
        <shadow val="0"/>
        <u val="none"/>
        <vertAlign val="baseline"/>
        <sz val="12"/>
        <name val="Arial"/>
        <family val="2"/>
        <scheme val="none"/>
      </font>
      <numFmt numFmtId="164" formatCode="&quot;$&quot;#,##0.00"/>
      <alignment horizontal="general" vertical="bottom" textRotation="0" wrapText="0" indent="0" justifyLastLine="0" shrinkToFit="0" readingOrder="0"/>
    </dxf>
    <dxf>
      <font>
        <strike val="0"/>
        <outline val="0"/>
        <shadow val="0"/>
        <u val="none"/>
        <vertAlign val="baseline"/>
        <sz val="12"/>
        <name val="Arial"/>
        <family val="2"/>
        <scheme val="none"/>
      </font>
      <numFmt numFmtId="164" formatCode="&quot;$&quot;#,##0.00"/>
      <alignment horizontal="general" textRotation="0" wrapText="0" indent="0" justifyLastLine="0" shrinkToFit="0" readingOrder="0"/>
    </dxf>
    <dxf>
      <font>
        <strike val="0"/>
        <outline val="0"/>
        <shadow val="0"/>
        <u val="none"/>
        <vertAlign val="baseline"/>
        <sz val="12"/>
        <name val="Arial"/>
        <family val="2"/>
        <scheme val="none"/>
      </font>
      <numFmt numFmtId="164" formatCode="&quot;$&quot;#,##0.00"/>
      <alignment horizontal="general" vertical="bottom" textRotation="0" wrapText="0" indent="0" justifyLastLine="0" shrinkToFit="0" readingOrder="0"/>
    </dxf>
    <dxf>
      <font>
        <strike val="0"/>
        <outline val="0"/>
        <shadow val="0"/>
        <u val="none"/>
        <vertAlign val="baseline"/>
        <sz val="12"/>
        <name val="Arial"/>
        <family val="2"/>
        <scheme val="none"/>
      </font>
      <numFmt numFmtId="35" formatCode="_(* #,##0.00_);_(* \(#,##0.00\);_(* &quot;-&quot;??_);_(@_)"/>
      <alignment horizontal="general" vertical="bottom" textRotation="0" wrapText="0" indent="0" justifyLastLine="0" shrinkToFit="0" readingOrder="0"/>
    </dxf>
    <dxf>
      <font>
        <strike val="0"/>
        <outline val="0"/>
        <shadow val="0"/>
        <u val="none"/>
        <vertAlign val="baseline"/>
        <sz val="12"/>
        <name val="Arial"/>
        <family val="2"/>
        <scheme val="none"/>
      </font>
      <numFmt numFmtId="166" formatCode="[$-409]m/d/yy\ h:mm\ AM/PM;@"/>
      <alignment horizontal="general" vertical="bottom" textRotation="0" wrapText="0" indent="0" justifyLastLine="0" shrinkToFit="0" readingOrder="0"/>
    </dxf>
    <dxf>
      <font>
        <strike val="0"/>
        <outline val="0"/>
        <shadow val="0"/>
        <u val="none"/>
        <vertAlign val="baseline"/>
        <sz val="12"/>
        <name val="Arial"/>
        <family val="2"/>
        <scheme val="none"/>
      </font>
      <numFmt numFmtId="166" formatCode="[$-409]m/d/yy\ h:mm\ AM/PM;@"/>
      <alignment horizontal="general" vertical="bottom" textRotation="0" wrapText="0" indent="0" justifyLastLine="0" shrinkToFit="0" readingOrder="0"/>
    </dxf>
    <dxf>
      <font>
        <strike val="0"/>
        <outline val="0"/>
        <shadow val="0"/>
        <u val="none"/>
        <vertAlign val="baseline"/>
        <sz val="12"/>
        <name val="Arial"/>
        <family val="2"/>
        <scheme val="none"/>
      </font>
      <alignment horizontal="general" vertical="bottom" textRotation="0" wrapText="0" indent="0" justifyLastLine="0" shrinkToFit="0" readingOrder="0"/>
    </dxf>
    <dxf>
      <font>
        <strike val="0"/>
        <outline val="0"/>
        <shadow val="0"/>
        <u val="none"/>
        <vertAlign val="baseline"/>
        <sz val="12"/>
        <name val="Arial"/>
        <family val="2"/>
        <scheme val="none"/>
      </font>
      <numFmt numFmtId="0" formatCode="General"/>
      <alignment horizontal="general" vertical="bottom" textRotation="0" wrapText="0" indent="0" justifyLastLine="0" shrinkToFit="0" readingOrder="0"/>
    </dxf>
    <dxf>
      <font>
        <strike val="0"/>
        <outline val="0"/>
        <shadow val="0"/>
        <u val="none"/>
        <vertAlign val="baseline"/>
        <sz val="12"/>
        <name val="Arial"/>
        <family val="2"/>
        <scheme val="none"/>
      </font>
      <alignment horizontal="general" vertical="bottom" textRotation="0" wrapText="0" indent="0" justifyLastLine="0" shrinkToFit="0" readingOrder="0"/>
    </dxf>
    <dxf>
      <font>
        <strike val="0"/>
        <outline val="0"/>
        <shadow val="0"/>
        <u val="none"/>
        <vertAlign val="baseline"/>
        <sz val="12"/>
        <name val="Arial"/>
        <family val="2"/>
        <scheme val="none"/>
      </font>
      <numFmt numFmtId="0" formatCode="General"/>
    </dxf>
    <dxf>
      <font>
        <strike val="0"/>
        <outline val="0"/>
        <shadow val="0"/>
        <u val="none"/>
        <vertAlign val="baseline"/>
        <sz val="12"/>
        <name val="Arial"/>
        <family val="2"/>
        <scheme val="none"/>
      </font>
      <numFmt numFmtId="19" formatCode="m/d/yyyy"/>
    </dxf>
    <dxf>
      <font>
        <b val="0"/>
        <i val="0"/>
        <strike val="0"/>
        <condense val="0"/>
        <extend val="0"/>
        <outline val="0"/>
        <shadow val="0"/>
        <u val="none"/>
        <vertAlign val="baseline"/>
        <sz val="12"/>
        <color theme="1"/>
        <name val="Arial"/>
        <family val="2"/>
        <scheme val="none"/>
      </font>
      <numFmt numFmtId="19" formatCode="m/d/yyyy"/>
    </dxf>
    <dxf>
      <font>
        <strike val="0"/>
        <outline val="0"/>
        <shadow val="0"/>
        <u val="none"/>
        <vertAlign val="baseline"/>
        <sz val="12"/>
        <name val="Arial"/>
        <family val="2"/>
        <scheme val="none"/>
      </font>
      <numFmt numFmtId="19" formatCode="m/d/yyyy"/>
      <alignment horizontal="general" textRotation="0" wrapText="0" indent="0" justifyLastLine="0" shrinkToFit="0" readingOrder="0"/>
    </dxf>
    <dxf>
      <font>
        <strike val="0"/>
        <outline val="0"/>
        <shadow val="0"/>
        <u val="none"/>
        <vertAlign val="baseline"/>
        <sz val="12"/>
        <name val="Arial"/>
        <family val="2"/>
        <scheme val="none"/>
      </font>
      <alignment horizontal="general" textRotation="0" wrapText="0" indent="0" justifyLastLine="0" shrinkToFit="0" readingOrder="0"/>
    </dxf>
    <dxf>
      <font>
        <strike val="0"/>
        <outline val="0"/>
        <shadow val="0"/>
        <u val="none"/>
        <vertAlign val="baseline"/>
        <sz val="12"/>
        <name val="Arial"/>
        <family val="2"/>
        <scheme val="none"/>
      </font>
      <alignment horizontal="general" textRotation="0" wrapText="0" indent="0" justifyLastLine="0" shrinkToFit="0" readingOrder="0"/>
    </dxf>
    <dxf>
      <font>
        <strike val="0"/>
        <outline val="0"/>
        <shadow val="0"/>
        <u val="none"/>
        <vertAlign val="baseline"/>
        <sz val="12"/>
        <name val="Arial"/>
        <family val="2"/>
        <scheme val="none"/>
      </font>
      <alignment horizontal="general" vertical="bottom" textRotation="0" wrapText="0" indent="0" justifyLastLine="0" shrinkToFit="0" readingOrder="0"/>
    </dxf>
    <dxf>
      <font>
        <strike val="0"/>
        <outline val="0"/>
        <shadow val="0"/>
        <u val="none"/>
        <vertAlign val="baseline"/>
        <sz val="12"/>
        <name val="Arial"/>
        <family val="2"/>
        <scheme val="none"/>
      </font>
      <alignment horizontal="general" vertical="bottom" textRotation="0" wrapText="0" indent="0" justifyLastLine="0" shrinkToFit="0" readingOrder="0"/>
    </dxf>
    <dxf>
      <font>
        <strike val="0"/>
        <outline val="0"/>
        <shadow val="0"/>
        <u val="none"/>
        <vertAlign val="baseline"/>
        <sz val="12"/>
        <name val="Arial"/>
        <family val="2"/>
        <scheme val="none"/>
      </font>
      <alignment horizontal="general" textRotation="0" wrapText="0" indent="0" justifyLastLine="0" shrinkToFit="0" readingOrder="0"/>
    </dxf>
    <dxf>
      <font>
        <strike val="0"/>
        <outline val="0"/>
        <shadow val="0"/>
        <u val="none"/>
        <vertAlign val="baseline"/>
        <sz val="12"/>
        <name val="Arial"/>
        <family val="2"/>
        <scheme val="none"/>
      </font>
      <alignment horizontal="general" textRotation="0" wrapText="0" indent="0" justifyLastLine="0" shrinkToFit="0" readingOrder="0"/>
    </dxf>
    <dxf>
      <font>
        <strike val="0"/>
        <outline val="0"/>
        <shadow val="0"/>
        <u val="none"/>
        <vertAlign val="baseline"/>
        <sz val="12"/>
        <name val="Arial"/>
        <family val="2"/>
        <scheme val="none"/>
      </font>
      <alignment horizontal="center" textRotation="0" wrapText="1" indent="0" justifyLastLine="0" shrinkToFit="0" readingOrder="0"/>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133349</xdr:colOff>
      <xdr:row>0</xdr:row>
      <xdr:rowOff>104775</xdr:rowOff>
    </xdr:from>
    <xdr:to>
      <xdr:col>9</xdr:col>
      <xdr:colOff>160734</xdr:colOff>
      <xdr:row>23</xdr:row>
      <xdr:rowOff>166687</xdr:rowOff>
    </xdr:to>
    <xdr:sp macro="" textlink="">
      <xdr:nvSpPr>
        <xdr:cNvPr id="2" name="TextBox 1">
          <a:extLst>
            <a:ext uri="{FF2B5EF4-FFF2-40B4-BE49-F238E27FC236}">
              <a16:creationId xmlns:a16="http://schemas.microsoft.com/office/drawing/2014/main" id="{8400D736-BF10-41EB-E087-2E2272132F6C}"/>
            </a:ext>
          </a:extLst>
        </xdr:cNvPr>
        <xdr:cNvSpPr txBox="1"/>
      </xdr:nvSpPr>
      <xdr:spPr>
        <a:xfrm>
          <a:off x="133349" y="104775"/>
          <a:ext cx="5492354" cy="44434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Information</a:t>
          </a:r>
          <a:r>
            <a:rPr lang="en-US" sz="1100" b="1" baseline="0"/>
            <a:t> Regarding this Workbook</a:t>
          </a:r>
        </a:p>
        <a:p>
          <a:pPr algn="ctr"/>
          <a:endParaRPr lang="en-US" sz="1100" b="1"/>
        </a:p>
        <a:p>
          <a:pPr fontAlgn="t"/>
          <a:r>
            <a:rPr lang="en-US" sz="1100" b="1" i="0">
              <a:solidFill>
                <a:schemeClr val="dk1"/>
              </a:solidFill>
              <a:effectLst/>
              <a:latin typeface="+mn-lt"/>
              <a:ea typeface="+mn-ea"/>
              <a:cs typeface="+mn-cs"/>
            </a:rPr>
            <a:t>1) Standardized invoice detail template (Subacute/IMD + Housing).</a:t>
          </a:r>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The Provider Invoicing Table captures the minimum client + provider + service detail needed for ISL‑aligned invoicing (client identifier, admission/discharge where applicable, rendering provider and NPI, facility and NPI, service label, service dates/times, units, rates, and adjustments/notes). The Invoice tab then produces a formatted invoice by county and billing period, supported by the Reference Tables (bill‑to, facility, and rate configuration). Although the workbook is populated with subacute/IMD examples today (e.g., IMD day, bed hold, enhanced 1:1, STP patches), the same structure can be used for per‑diem housing services and hourly/time‑based housing services without redesign.</a:t>
          </a:r>
        </a:p>
        <a:p>
          <a:pPr fontAlgn="t"/>
          <a:endParaRPr lang="en-US" sz="1100" b="0" i="0">
            <a:solidFill>
              <a:schemeClr val="dk1"/>
            </a:solidFill>
            <a:effectLst/>
            <a:latin typeface="+mn-lt"/>
            <a:ea typeface="+mn-ea"/>
            <a:cs typeface="+mn-cs"/>
          </a:endParaRPr>
        </a:p>
        <a:p>
          <a:pPr fontAlgn="t"/>
          <a:r>
            <a:rPr lang="en-US" sz="1100" b="1" i="0">
              <a:solidFill>
                <a:schemeClr val="dk1"/>
              </a:solidFill>
              <a:effectLst/>
              <a:latin typeface="+mn-lt"/>
              <a:ea typeface="+mn-ea"/>
              <a:cs typeface="+mn-cs"/>
            </a:rPr>
            <a:t>2) “County Backup” as the vendor‑to‑county data handoff.</a:t>
          </a:r>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The County Backup tab is the minimum dataset counties need from a vendor to support ISL processing and downstream EHR ingestion. It is intentionally formatted as a clean monthly extract of what the vendor can reliably provide (NPI, facility, service label, dates/times, units).</a:t>
          </a:r>
        </a:p>
        <a:p>
          <a:pPr fontAlgn="t"/>
          <a:endParaRPr lang="en-US" sz="1100" b="1" i="0">
            <a:solidFill>
              <a:schemeClr val="dk1"/>
            </a:solidFill>
            <a:effectLst/>
            <a:latin typeface="+mn-lt"/>
            <a:ea typeface="+mn-ea"/>
            <a:cs typeface="+mn-cs"/>
          </a:endParaRPr>
        </a:p>
        <a:p>
          <a:pPr fontAlgn="t"/>
          <a:r>
            <a:rPr lang="en-US" sz="1100" b="1" i="0">
              <a:solidFill>
                <a:schemeClr val="dk1"/>
              </a:solidFill>
              <a:effectLst/>
              <a:latin typeface="+mn-lt"/>
              <a:ea typeface="+mn-ea"/>
              <a:cs typeface="+mn-cs"/>
            </a:rPr>
            <a:t>3) “ISL Service Import Fields” as a service-import example + crosswalk illustration.</a:t>
          </a:r>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The ISL Service Import Fields tab demonstrates (1) how the County Backup can be used as the input to a county’s service import workflow, and (2) the type of crosswalks counties typically need to perform before import (e.g., NPI → Staff ID, service label → ISL procedure code, facility → Location ID/POS alignment), alongside required service date/time formatting and units. This tab is provided as an example of the minimum elements needed for service import—not as a prescriptive county workflow</a:t>
          </a:r>
          <a:endParaRPr lang="en-US" sz="1100" b="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74543</xdr:colOff>
      <xdr:row>42</xdr:row>
      <xdr:rowOff>24848</xdr:rowOff>
    </xdr:from>
    <xdr:to>
      <xdr:col>2</xdr:col>
      <xdr:colOff>19050</xdr:colOff>
      <xdr:row>76</xdr:row>
      <xdr:rowOff>148673</xdr:rowOff>
    </xdr:to>
    <xdr:sp macro="" textlink="">
      <xdr:nvSpPr>
        <xdr:cNvPr id="2" name="TextBox 1">
          <a:extLst>
            <a:ext uri="{FF2B5EF4-FFF2-40B4-BE49-F238E27FC236}">
              <a16:creationId xmlns:a16="http://schemas.microsoft.com/office/drawing/2014/main" id="{5A68F984-66BB-4F27-940A-F03F17B91A7B}"/>
            </a:ext>
          </a:extLst>
        </xdr:cNvPr>
        <xdr:cNvSpPr txBox="1"/>
      </xdr:nvSpPr>
      <xdr:spPr>
        <a:xfrm>
          <a:off x="74543" y="9052891"/>
          <a:ext cx="3737942" cy="66008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latin typeface="Arial" panose="020B0604020202020204" pitchFamily="34" charset="0"/>
              <a:cs typeface="Arial" panose="020B0604020202020204" pitchFamily="34" charset="0"/>
            </a:rPr>
            <a:t>Once</a:t>
          </a:r>
          <a:r>
            <a:rPr lang="en-US" sz="1200" baseline="0">
              <a:latin typeface="Arial" panose="020B0604020202020204" pitchFamily="34" charset="0"/>
              <a:cs typeface="Arial" panose="020B0604020202020204" pitchFamily="34" charset="0"/>
            </a:rPr>
            <a:t> operationalized, this table is designed to be owned by the provider. They can enter client services for all the counties they do business with. This table may serve as a running record of all client services by county.</a:t>
          </a:r>
        </a:p>
        <a:p>
          <a:endParaRPr lang="en-US" sz="1200">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(1) Facility Table</a:t>
          </a:r>
        </a:p>
        <a:p>
          <a:r>
            <a:rPr lang="en-US" sz="1200">
              <a:latin typeface="Arial" panose="020B0604020202020204" pitchFamily="34" charset="0"/>
              <a:cs typeface="Arial" panose="020B0604020202020204" pitchFamily="34" charset="0"/>
            </a:rPr>
            <a:t>The Facility table is intended to capture core facility‑level information and will likely remain largely static once initially developed. Counties should complete this table in coordination with the provider during implementation to ensure accuracy and consistency. Because facility attributes are not expected to change frequently, this table serves as a stable reference point for the Invoice Detail table and downstream invoice generation.</a:t>
          </a:r>
        </a:p>
        <a:p>
          <a:endParaRPr lang="en-US" sz="1200">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(2) Rendering Provider Table</a:t>
          </a:r>
        </a:p>
        <a:p>
          <a:r>
            <a:rPr lang="en-US" sz="1200">
              <a:latin typeface="Arial" panose="020B0604020202020204" pitchFamily="34" charset="0"/>
              <a:cs typeface="Arial" panose="020B0604020202020204" pitchFamily="34" charset="0"/>
            </a:rPr>
            <a:t>The Rendering Provider table is expected to change more frequently, reflecting staff turnover, onboarding of new clinicians, or updates to credentialing information. This table is necessary in a post‑ISL environment, as rendering provider information is anticipated to be a required encounter data element. At a minimum, the provider’s first name, last name, and NPI are required to support ISL‑aligned data capture and accurate invoicing. </a:t>
          </a:r>
        </a:p>
        <a:p>
          <a:endParaRPr lang="en-US" sz="1200" b="1">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(3) AR Entry (Bill‑To) Table</a:t>
          </a:r>
        </a:p>
        <a:p>
          <a:r>
            <a:rPr lang="en-US" sz="1200">
              <a:latin typeface="Arial" panose="020B0604020202020204" pitchFamily="34" charset="0"/>
              <a:cs typeface="Arial" panose="020B0604020202020204" pitchFamily="34" charset="0"/>
            </a:rPr>
            <a:t>The AR Entry (Bill‑To) table is required to support the functionality of both the Invoice Detail table and the invoice form itself. This table defines billing relationships and enables invoices to be generated correctly for the appropriate county or counties. Including all counties the provider may bill enhances the usefulness of the workbook by allowing providers to toggle between counties and generate invoices seamlessly within a single, consistent invoicing workflow.</a:t>
          </a:r>
        </a:p>
        <a:p>
          <a:endParaRPr lang="en-US" sz="12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753717</xdr:colOff>
      <xdr:row>8</xdr:row>
      <xdr:rowOff>223631</xdr:rowOff>
    </xdr:from>
    <xdr:to>
      <xdr:col>1</xdr:col>
      <xdr:colOff>1258956</xdr:colOff>
      <xdr:row>14</xdr:row>
      <xdr:rowOff>223631</xdr:rowOff>
    </xdr:to>
    <xdr:sp macro="" textlink="">
      <xdr:nvSpPr>
        <xdr:cNvPr id="2" name="TextBox 1">
          <a:extLst>
            <a:ext uri="{FF2B5EF4-FFF2-40B4-BE49-F238E27FC236}">
              <a16:creationId xmlns:a16="http://schemas.microsoft.com/office/drawing/2014/main" id="{86CE9EEB-9E16-3079-F148-E51912697F16}"/>
            </a:ext>
          </a:extLst>
        </xdr:cNvPr>
        <xdr:cNvSpPr txBox="1"/>
      </xdr:nvSpPr>
      <xdr:spPr>
        <a:xfrm>
          <a:off x="753717" y="2352261"/>
          <a:ext cx="1863587" cy="13086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US" sz="1100">
              <a:latin typeface="Aptos Narrow" panose="020B0004020202020204" pitchFamily="34" charset="0"/>
            </a:rPr>
            <a:t>  Drop down selection →</a:t>
          </a:r>
        </a:p>
        <a:p>
          <a:pPr algn="l"/>
          <a:endParaRPr lang="en-US" sz="1100"/>
        </a:p>
        <a:p>
          <a:pPr algn="l"/>
          <a:r>
            <a:rPr lang="en-US" sz="1100"/>
            <a:t>The AR</a:t>
          </a:r>
          <a:r>
            <a:rPr lang="en-US" sz="1100" baseline="0"/>
            <a:t> Table is used to inform this drop down.  When you select a county the invoice data below will change automatically. </a:t>
          </a:r>
          <a:endParaRPr lang="en-US" sz="1100"/>
        </a:p>
      </xdr:txBody>
    </xdr:sp>
    <xdr:clientData/>
  </xdr:twoCellAnchor>
  <xdr:twoCellAnchor>
    <xdr:from>
      <xdr:col>10</xdr:col>
      <xdr:colOff>207066</xdr:colOff>
      <xdr:row>4</xdr:row>
      <xdr:rowOff>314739</xdr:rowOff>
    </xdr:from>
    <xdr:to>
      <xdr:col>14</xdr:col>
      <xdr:colOff>165652</xdr:colOff>
      <xdr:row>10</xdr:row>
      <xdr:rowOff>149087</xdr:rowOff>
    </xdr:to>
    <xdr:sp macro="" textlink="">
      <xdr:nvSpPr>
        <xdr:cNvPr id="3" name="TextBox 2">
          <a:extLst>
            <a:ext uri="{FF2B5EF4-FFF2-40B4-BE49-F238E27FC236}">
              <a16:creationId xmlns:a16="http://schemas.microsoft.com/office/drawing/2014/main" id="{EFBCC787-7469-4D88-9944-A43B5640B577}"/>
            </a:ext>
          </a:extLst>
        </xdr:cNvPr>
        <xdr:cNvSpPr txBox="1"/>
      </xdr:nvSpPr>
      <xdr:spPr>
        <a:xfrm>
          <a:off x="13790544" y="1432891"/>
          <a:ext cx="3105978" cy="14660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a:latin typeface="Aptos Narrow" panose="020B0004020202020204" pitchFamily="34" charset="0"/>
            </a:rPr>
            <a:t> ← </a:t>
          </a:r>
          <a:r>
            <a:rPr lang="en-US" sz="1100" i="1">
              <a:latin typeface="Aptos Narrow" panose="020B0004020202020204" pitchFamily="34" charset="0"/>
            </a:rPr>
            <a:t>Billing</a:t>
          </a:r>
          <a:r>
            <a:rPr lang="en-US" sz="1100" i="1" baseline="0">
              <a:latin typeface="Aptos Narrow" panose="020B0004020202020204" pitchFamily="34" charset="0"/>
            </a:rPr>
            <a:t> Period Start </a:t>
          </a:r>
          <a:r>
            <a:rPr lang="en-US" sz="1100" baseline="0">
              <a:latin typeface="Aptos Narrow" panose="020B0004020202020204" pitchFamily="34" charset="0"/>
            </a:rPr>
            <a:t>and</a:t>
          </a:r>
        </a:p>
        <a:p>
          <a:pPr algn="l"/>
          <a:endParaRPr lang="en-US" sz="1100" baseline="0">
            <a:latin typeface="Aptos Narrow" panose="020B0004020202020204" pitchFamily="34" charset="0"/>
          </a:endParaRPr>
        </a:p>
        <a:p>
          <a:pPr algn="l"/>
          <a:r>
            <a:rPr lang="en-US" sz="1100" baseline="0">
              <a:latin typeface="Aptos Narrow" panose="020B0004020202020204" pitchFamily="34" charset="0"/>
            </a:rPr>
            <a:t>← </a:t>
          </a:r>
          <a:r>
            <a:rPr lang="en-US" sz="1100" i="1" baseline="0">
              <a:latin typeface="Aptos Narrow" panose="020B0004020202020204" pitchFamily="34" charset="0"/>
            </a:rPr>
            <a:t>Billing Period End</a:t>
          </a:r>
          <a:r>
            <a:rPr lang="en-US" sz="1100" baseline="0">
              <a:latin typeface="Aptos Narrow" panose="020B0004020202020204" pitchFamily="34" charset="0"/>
            </a:rPr>
            <a:t> </a:t>
          </a:r>
        </a:p>
        <a:p>
          <a:pPr algn="l"/>
          <a:endParaRPr lang="en-US" sz="1100" baseline="0">
            <a:latin typeface="Aptos Narrow" panose="020B0004020202020204" pitchFamily="34" charset="0"/>
          </a:endParaRPr>
        </a:p>
        <a:p>
          <a:pPr algn="l"/>
          <a:r>
            <a:rPr lang="en-US" sz="1100" baseline="0">
              <a:latin typeface="Aptos Narrow" panose="020B0004020202020204" pitchFamily="34" charset="0"/>
            </a:rPr>
            <a:t>Both must be completed to reflect the month of billing. The invoice data below will filter automatically based on the date range reflected by these two inputs.</a:t>
          </a:r>
          <a:endParaRPr lang="en-US" sz="1100"/>
        </a:p>
      </xdr:txBody>
    </xdr:sp>
    <xdr:clientData/>
  </xdr:twoCellAnchor>
  <xdr:twoCellAnchor>
    <xdr:from>
      <xdr:col>0</xdr:col>
      <xdr:colOff>803413</xdr:colOff>
      <xdr:row>18</xdr:row>
      <xdr:rowOff>0</xdr:rowOff>
    </xdr:from>
    <xdr:to>
      <xdr:col>1</xdr:col>
      <xdr:colOff>1308652</xdr:colOff>
      <xdr:row>29</xdr:row>
      <xdr:rowOff>165653</xdr:rowOff>
    </xdr:to>
    <xdr:sp macro="" textlink="">
      <xdr:nvSpPr>
        <xdr:cNvPr id="4" name="TextBox 3">
          <a:extLst>
            <a:ext uri="{FF2B5EF4-FFF2-40B4-BE49-F238E27FC236}">
              <a16:creationId xmlns:a16="http://schemas.microsoft.com/office/drawing/2014/main" id="{B52B7942-1A7C-4D5E-9C43-64B4F2BB2283}"/>
            </a:ext>
          </a:extLst>
        </xdr:cNvPr>
        <xdr:cNvSpPr txBox="1"/>
      </xdr:nvSpPr>
      <xdr:spPr>
        <a:xfrm>
          <a:off x="803413" y="4605130"/>
          <a:ext cx="1863587" cy="22611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US" sz="1100">
              <a:latin typeface="Aptos Narrow" panose="020B0004020202020204" pitchFamily="34" charset="0"/>
            </a:rPr>
            <a:t>  Spill</a:t>
          </a:r>
          <a:r>
            <a:rPr lang="en-US" sz="1100" baseline="0">
              <a:latin typeface="Aptos Narrow" panose="020B0004020202020204" pitchFamily="34" charset="0"/>
            </a:rPr>
            <a:t> formula</a:t>
          </a:r>
          <a:r>
            <a:rPr lang="en-US" sz="1100">
              <a:latin typeface="Aptos Narrow" panose="020B0004020202020204" pitchFamily="34" charset="0"/>
            </a:rPr>
            <a:t> →</a:t>
          </a:r>
        </a:p>
        <a:p>
          <a:pPr algn="l"/>
          <a:endParaRPr lang="en-US" sz="1100"/>
        </a:p>
        <a:p>
          <a:pPr algn="l"/>
          <a:r>
            <a:rPr lang="en-US" sz="1100"/>
            <a:t>The</a:t>
          </a:r>
          <a:r>
            <a:rPr lang="en-US" sz="1100" baseline="0"/>
            <a:t> "HSTACK" are the fields from the Provider Invoicing Table being brought in and the "VSTACK" are the criteria. The Criteria center around (1) the county selected in C11, (2) the dates entered in I6:I7, and (3) whether the line is an "Adjustment" - those are being ommitted.</a:t>
          </a:r>
        </a:p>
        <a:p>
          <a:pPr algn="l"/>
          <a:endParaRPr lang="en-US" sz="1100"/>
        </a:p>
      </xdr:txBody>
    </xdr:sp>
    <xdr:clientData/>
  </xdr:twoCellAnchor>
  <xdr:twoCellAnchor>
    <xdr:from>
      <xdr:col>4</xdr:col>
      <xdr:colOff>99391</xdr:colOff>
      <xdr:row>7</xdr:row>
      <xdr:rowOff>124239</xdr:rowOff>
    </xdr:from>
    <xdr:to>
      <xdr:col>5</xdr:col>
      <xdr:colOff>712304</xdr:colOff>
      <xdr:row>15</xdr:row>
      <xdr:rowOff>74544</xdr:rowOff>
    </xdr:to>
    <xdr:sp macro="" textlink="">
      <xdr:nvSpPr>
        <xdr:cNvPr id="5" name="TextBox 4">
          <a:extLst>
            <a:ext uri="{FF2B5EF4-FFF2-40B4-BE49-F238E27FC236}">
              <a16:creationId xmlns:a16="http://schemas.microsoft.com/office/drawing/2014/main" id="{BD98BCD9-44C6-4FE1-A197-AD3ED1D19351}"/>
            </a:ext>
          </a:extLst>
        </xdr:cNvPr>
        <xdr:cNvSpPr txBox="1"/>
      </xdr:nvSpPr>
      <xdr:spPr>
        <a:xfrm>
          <a:off x="6477000" y="2045804"/>
          <a:ext cx="1863587" cy="17062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a:t>This is going to</a:t>
          </a:r>
          <a:r>
            <a:rPr lang="en-US" sz="1100" baseline="0"/>
            <a:t> add the total adjustment amounts for all "Adjustment" entries from the Provider Invoicing Table when those entries have a billing date within the range selected in I6:I7</a:t>
          </a:r>
        </a:p>
        <a:p>
          <a:pPr algn="l"/>
          <a:endParaRPr lang="en-US" sz="1100" baseline="0"/>
        </a:p>
        <a:p>
          <a:pPr algn="l"/>
          <a:r>
            <a:rPr lang="en-US" sz="1100" baseline="0">
              <a:latin typeface="Aptos Narrow" panose="020B0004020202020204" pitchFamily="34" charset="0"/>
            </a:rPr>
            <a:t>← All adjustments in the billing period</a:t>
          </a:r>
          <a:endParaRPr lang="en-US" sz="1100" baseline="0"/>
        </a:p>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47624</xdr:colOff>
      <xdr:row>0</xdr:row>
      <xdr:rowOff>38100</xdr:rowOff>
    </xdr:from>
    <xdr:to>
      <xdr:col>1</xdr:col>
      <xdr:colOff>2381250</xdr:colOff>
      <xdr:row>32</xdr:row>
      <xdr:rowOff>38100</xdr:rowOff>
    </xdr:to>
    <xdr:sp macro="" textlink="">
      <xdr:nvSpPr>
        <xdr:cNvPr id="2" name="TextBox 1">
          <a:extLst>
            <a:ext uri="{FF2B5EF4-FFF2-40B4-BE49-F238E27FC236}">
              <a16:creationId xmlns:a16="http://schemas.microsoft.com/office/drawing/2014/main" id="{12A6858F-3BE2-91E6-778B-BF877A2CA799}"/>
            </a:ext>
          </a:extLst>
        </xdr:cNvPr>
        <xdr:cNvSpPr txBox="1"/>
      </xdr:nvSpPr>
      <xdr:spPr>
        <a:xfrm>
          <a:off x="47624" y="38100"/>
          <a:ext cx="4819651" cy="66008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latin typeface="Arial" panose="020B0604020202020204" pitchFamily="34" charset="0"/>
              <a:cs typeface="Arial" panose="020B0604020202020204" pitchFamily="34" charset="0"/>
            </a:rPr>
            <a:t>To ensure accurate and sustainable use of the Invoice Detail table, counties should develop this workbook collaboratively with providers and provide initial training to support ongoing maintenance. While some components of the workbook are expected to remain relatively static, others will require regular updates to reflect changes in staffing and accounts receivable configurations. Together, these tables support accurate invoicing and enable efficient billing across one or more counties in a post‑ISL environment.</a:t>
          </a:r>
        </a:p>
        <a:p>
          <a:endParaRPr lang="en-US" sz="1200">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(1) Facility Table</a:t>
          </a:r>
        </a:p>
        <a:p>
          <a:r>
            <a:rPr lang="en-US" sz="1200">
              <a:latin typeface="Arial" panose="020B0604020202020204" pitchFamily="34" charset="0"/>
              <a:cs typeface="Arial" panose="020B0604020202020204" pitchFamily="34" charset="0"/>
            </a:rPr>
            <a:t>The Facility table is intended to capture core facility‑level information and will likely remain largely static once initially developed. Counties should complete this table in coordination with the provider during implementation to ensure accuracy and consistency. Because facility attributes are not expected to change frequently, this table serves as a stable reference point for the Invoice Detail table and downstream invoice generation.</a:t>
          </a:r>
        </a:p>
        <a:p>
          <a:endParaRPr lang="en-US" sz="1200" b="1">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(2) AR Entry (Bill‑To) Table</a:t>
          </a:r>
        </a:p>
        <a:p>
          <a:r>
            <a:rPr lang="en-US" sz="1200">
              <a:latin typeface="Arial" panose="020B0604020202020204" pitchFamily="34" charset="0"/>
              <a:cs typeface="Arial" panose="020B0604020202020204" pitchFamily="34" charset="0"/>
            </a:rPr>
            <a:t>The AR Entry (Bill‑To) table is required to support the functionality of both the Invoice Detail table and the invoice form itself. This table defines billing relationships and enables invoices to be generated correctly for the appropriate county or counties. Including all counties the provider may bill enhances the usefulness of the workbook by allowing providers to toggle between counties and generate invoices seamlessly within a single, consistent invoicing workflow.</a:t>
          </a:r>
        </a:p>
        <a:p>
          <a:endParaRPr lang="en-US" sz="1200">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1267558</xdr:colOff>
      <xdr:row>4</xdr:row>
      <xdr:rowOff>7327</xdr:rowOff>
    </xdr:from>
    <xdr:to>
      <xdr:col>0</xdr:col>
      <xdr:colOff>3131145</xdr:colOff>
      <xdr:row>16</xdr:row>
      <xdr:rowOff>124558</xdr:rowOff>
    </xdr:to>
    <xdr:sp macro="" textlink="">
      <xdr:nvSpPr>
        <xdr:cNvPr id="2" name="TextBox 1">
          <a:extLst>
            <a:ext uri="{FF2B5EF4-FFF2-40B4-BE49-F238E27FC236}">
              <a16:creationId xmlns:a16="http://schemas.microsoft.com/office/drawing/2014/main" id="{02E2F363-9202-4FBD-B2D1-CDE137FC1566}"/>
            </a:ext>
          </a:extLst>
        </xdr:cNvPr>
        <xdr:cNvSpPr txBox="1"/>
      </xdr:nvSpPr>
      <xdr:spPr>
        <a:xfrm>
          <a:off x="1267558" y="769327"/>
          <a:ext cx="1863587" cy="2403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US" sz="1100">
              <a:latin typeface="Aptos Narrow" panose="020B0004020202020204" pitchFamily="34" charset="0"/>
            </a:rPr>
            <a:t>  Spill</a:t>
          </a:r>
          <a:r>
            <a:rPr lang="en-US" sz="1100" baseline="0">
              <a:latin typeface="Aptos Narrow" panose="020B0004020202020204" pitchFamily="34" charset="0"/>
            </a:rPr>
            <a:t> formula </a:t>
          </a:r>
          <a:r>
            <a:rPr lang="en-US" sz="1100">
              <a:latin typeface="Aptos Narrow" panose="020B0004020202020204" pitchFamily="34" charset="0"/>
            </a:rPr>
            <a:t>→</a:t>
          </a:r>
        </a:p>
        <a:p>
          <a:pPr algn="l"/>
          <a:endParaRPr lang="en-US" sz="1100"/>
        </a:p>
        <a:p>
          <a:r>
            <a:rPr lang="en-US" sz="1100">
              <a:solidFill>
                <a:schemeClr val="dk1"/>
              </a:solidFill>
              <a:effectLst/>
              <a:latin typeface="+mn-lt"/>
              <a:ea typeface="+mn-ea"/>
              <a:cs typeface="+mn-cs"/>
            </a:rPr>
            <a:t>The</a:t>
          </a:r>
          <a:r>
            <a:rPr lang="en-US" sz="1100" baseline="0">
              <a:solidFill>
                <a:schemeClr val="dk1"/>
              </a:solidFill>
              <a:effectLst/>
              <a:latin typeface="+mn-lt"/>
              <a:ea typeface="+mn-ea"/>
              <a:cs typeface="+mn-cs"/>
            </a:rPr>
            <a:t> "HSTACK" are the fields from the Provider Invoicing Table being brought in and the "VSTACK" are the criteria. The Criteria center around (1) the county selected in C3, and (2) the dates entered in I1:I2</a:t>
          </a:r>
          <a:endParaRPr lang="en-US">
            <a:effectLst/>
          </a:endParaRPr>
        </a:p>
      </xdr:txBody>
    </xdr:sp>
    <xdr:clientData/>
  </xdr:twoCellAnchor>
  <xdr:twoCellAnchor>
    <xdr:from>
      <xdr:col>16</xdr:col>
      <xdr:colOff>21980</xdr:colOff>
      <xdr:row>2</xdr:row>
      <xdr:rowOff>21979</xdr:rowOff>
    </xdr:from>
    <xdr:to>
      <xdr:col>22</xdr:col>
      <xdr:colOff>256442</xdr:colOff>
      <xdr:row>26</xdr:row>
      <xdr:rowOff>0</xdr:rowOff>
    </xdr:to>
    <xdr:sp macro="" textlink="">
      <xdr:nvSpPr>
        <xdr:cNvPr id="3" name="TextBox 2">
          <a:extLst>
            <a:ext uri="{FF2B5EF4-FFF2-40B4-BE49-F238E27FC236}">
              <a16:creationId xmlns:a16="http://schemas.microsoft.com/office/drawing/2014/main" id="{0F8797FB-AA79-6CEC-B332-2044DC688D66}"/>
            </a:ext>
          </a:extLst>
        </xdr:cNvPr>
        <xdr:cNvSpPr txBox="1"/>
      </xdr:nvSpPr>
      <xdr:spPr>
        <a:xfrm>
          <a:off x="18764249" y="402979"/>
          <a:ext cx="3883270" cy="45500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fontAlgn="t"/>
          <a:r>
            <a:rPr lang="en-US" sz="1100" b="1" i="0">
              <a:solidFill>
                <a:schemeClr val="dk1"/>
              </a:solidFill>
              <a:effectLst/>
              <a:latin typeface="+mn-lt"/>
              <a:ea typeface="+mn-ea"/>
              <a:cs typeface="+mn-cs"/>
            </a:rPr>
            <a:t>This backup is a data handoff, not a service import file</a:t>
          </a:r>
        </a:p>
        <a:p>
          <a:pPr fontAlgn="t"/>
          <a:r>
            <a:rPr lang="en-US" sz="1100" b="0" i="0">
              <a:solidFill>
                <a:schemeClr val="dk1"/>
              </a:solidFill>
              <a:effectLst/>
              <a:latin typeface="+mn-lt"/>
              <a:ea typeface="+mn-ea"/>
              <a:cs typeface="+mn-cs"/>
            </a:rPr>
            <a:t>The County Backup tab is designed as a vendor-to-county data handoff (minimum required fields), not an ISL batch import file. Vendors can reliably provide NPI, facility, and service descriptions, but EHR ingestion requires county‑specific identifiers and coding. </a:t>
          </a:r>
        </a:p>
        <a:p>
          <a:pPr fontAlgn="t"/>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Upon</a:t>
          </a:r>
          <a:r>
            <a:rPr lang="en-US" sz="1100" b="0" i="0" baseline="0">
              <a:solidFill>
                <a:schemeClr val="dk1"/>
              </a:solidFill>
              <a:effectLst/>
              <a:latin typeface="+mn-lt"/>
              <a:ea typeface="+mn-ea"/>
              <a:cs typeface="+mn-cs"/>
            </a:rPr>
            <a:t> reciept, the</a:t>
          </a:r>
          <a:r>
            <a:rPr lang="en-US" sz="1100" b="0" i="0">
              <a:solidFill>
                <a:schemeClr val="dk1"/>
              </a:solidFill>
              <a:effectLst/>
              <a:latin typeface="+mn-lt"/>
              <a:ea typeface="+mn-ea"/>
              <a:cs typeface="+mn-cs"/>
            </a:rPr>
            <a:t> county must crosswalk:</a:t>
          </a:r>
        </a:p>
        <a:p>
          <a:pPr fontAlgn="t"/>
          <a:endParaRPr lang="en-US" sz="1100" b="0" i="0">
            <a:solidFill>
              <a:schemeClr val="dk1"/>
            </a:solidFill>
            <a:effectLst/>
            <a:latin typeface="+mn-lt"/>
            <a:ea typeface="+mn-ea"/>
            <a:cs typeface="+mn-cs"/>
          </a:endParaRPr>
        </a:p>
        <a:p>
          <a:pPr fontAlgn="t"/>
          <a:r>
            <a:rPr lang="en-US" sz="1100" b="1" i="0">
              <a:solidFill>
                <a:schemeClr val="dk1"/>
              </a:solidFill>
              <a:effectLst/>
              <a:latin typeface="+mn-lt"/>
              <a:ea typeface="+mn-ea"/>
              <a:cs typeface="+mn-cs"/>
            </a:rPr>
            <a:t>(1) Rendering NPI → Staff/Clinician ID</a:t>
          </a:r>
        </a:p>
        <a:p>
          <a:pPr fontAlgn="t"/>
          <a:r>
            <a:rPr lang="en-US" sz="1100" b="0" i="0">
              <a:solidFill>
                <a:schemeClr val="dk1"/>
              </a:solidFill>
              <a:effectLst/>
              <a:latin typeface="+mn-lt"/>
              <a:ea typeface="+mn-ea"/>
              <a:cs typeface="+mn-cs"/>
            </a:rPr>
            <a:t>The vendor’s Rendering NPI is provided for identification, but most EHR service imports require the county’s local Staff ID mapped to that NPI. </a:t>
          </a:r>
        </a:p>
        <a:p>
          <a:pPr fontAlgn="t"/>
          <a:endParaRPr lang="en-US" sz="1100" b="0" i="0">
            <a:solidFill>
              <a:schemeClr val="dk1"/>
            </a:solidFill>
            <a:effectLst/>
            <a:latin typeface="+mn-lt"/>
            <a:ea typeface="+mn-ea"/>
            <a:cs typeface="+mn-cs"/>
          </a:endParaRPr>
        </a:p>
        <a:p>
          <a:pPr fontAlgn="t"/>
          <a:r>
            <a:rPr lang="en-US" sz="1100" b="1" i="0">
              <a:solidFill>
                <a:schemeClr val="dk1"/>
              </a:solidFill>
              <a:effectLst/>
              <a:latin typeface="+mn-lt"/>
              <a:ea typeface="+mn-ea"/>
              <a:cs typeface="+mn-cs"/>
            </a:rPr>
            <a:t>(2) Facility → Location ID / Place of Service</a:t>
          </a:r>
          <a:r>
            <a:rPr lang="en-US" sz="1100" b="0" i="0">
              <a:solidFill>
                <a:schemeClr val="dk1"/>
              </a:solidFill>
              <a:effectLst/>
              <a:latin typeface="+mn-lt"/>
              <a:ea typeface="+mn-ea"/>
              <a:cs typeface="+mn-cs"/>
            </a:rPr>
            <a:t> </a:t>
          </a:r>
        </a:p>
        <a:p>
          <a:pPr fontAlgn="t"/>
          <a:r>
            <a:rPr lang="en-US" sz="1100" b="0" i="0">
              <a:solidFill>
                <a:schemeClr val="dk1"/>
              </a:solidFill>
              <a:effectLst/>
              <a:latin typeface="+mn-lt"/>
              <a:ea typeface="+mn-ea"/>
              <a:cs typeface="+mn-cs"/>
            </a:rPr>
            <a:t>The location field for service import purposes should align with the Medi-Cal Place of Service code that is most applicable to where the ISL client service was provided. </a:t>
          </a:r>
        </a:p>
        <a:p>
          <a:pPr fontAlgn="t"/>
          <a:endParaRPr lang="en-US" sz="1100" b="0" i="0">
            <a:solidFill>
              <a:schemeClr val="dk1"/>
            </a:solidFill>
            <a:effectLst/>
            <a:latin typeface="+mn-lt"/>
            <a:ea typeface="+mn-ea"/>
            <a:cs typeface="+mn-cs"/>
          </a:endParaRPr>
        </a:p>
        <a:p>
          <a:pPr fontAlgn="t"/>
          <a:r>
            <a:rPr lang="en-US" sz="1100" b="1" i="0">
              <a:solidFill>
                <a:schemeClr val="dk1"/>
              </a:solidFill>
              <a:effectLst/>
              <a:latin typeface="+mn-lt"/>
              <a:ea typeface="+mn-ea"/>
              <a:cs typeface="+mn-cs"/>
            </a:rPr>
            <a:t>(3) Service description → ISL code</a:t>
          </a:r>
        </a:p>
        <a:p>
          <a:pPr fontAlgn="t"/>
          <a:r>
            <a:rPr lang="en-US" sz="1100" b="0" i="0">
              <a:solidFill>
                <a:schemeClr val="dk1"/>
              </a:solidFill>
              <a:effectLst/>
              <a:latin typeface="+mn-lt"/>
              <a:ea typeface="+mn-ea"/>
              <a:cs typeface="+mn-cs"/>
            </a:rPr>
            <a:t>The “Service” listed here is the vendor’s invoicing service label which should align with the county's contract. It must be crosswalked to the county’s selected ISL service code in a separate step once this backup is recieved. </a:t>
          </a:r>
        </a:p>
        <a:p>
          <a:pPr fontAlgn="t"/>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See the </a:t>
          </a:r>
          <a:r>
            <a:rPr lang="en-US" sz="1100" b="0" i="1">
              <a:solidFill>
                <a:schemeClr val="dk1"/>
              </a:solidFill>
              <a:effectLst/>
              <a:latin typeface="+mn-lt"/>
              <a:ea typeface="+mn-ea"/>
              <a:cs typeface="+mn-cs"/>
            </a:rPr>
            <a:t>ISL Service Import</a:t>
          </a:r>
          <a:r>
            <a:rPr lang="en-US" sz="1100" b="0" i="1" baseline="0">
              <a:solidFill>
                <a:schemeClr val="dk1"/>
              </a:solidFill>
              <a:effectLst/>
              <a:latin typeface="+mn-lt"/>
              <a:ea typeface="+mn-ea"/>
              <a:cs typeface="+mn-cs"/>
            </a:rPr>
            <a:t> Fields </a:t>
          </a:r>
          <a:r>
            <a:rPr lang="en-US" sz="1100" b="0" i="0" baseline="0">
              <a:solidFill>
                <a:schemeClr val="dk1"/>
              </a:solidFill>
              <a:effectLst/>
              <a:latin typeface="+mn-lt"/>
              <a:ea typeface="+mn-ea"/>
              <a:cs typeface="+mn-cs"/>
            </a:rPr>
            <a:t>tab for more information.</a:t>
          </a:r>
          <a:endParaRPr lang="en-US" sz="1100"/>
        </a:p>
      </xdr:txBody>
    </xdr:sp>
    <xdr:clientData/>
  </xdr:twoCellAnchor>
  <xdr:twoCellAnchor>
    <xdr:from>
      <xdr:col>3</xdr:col>
      <xdr:colOff>29308</xdr:colOff>
      <xdr:row>1</xdr:row>
      <xdr:rowOff>175846</xdr:rowOff>
    </xdr:from>
    <xdr:to>
      <xdr:col>4</xdr:col>
      <xdr:colOff>815837</xdr:colOff>
      <xdr:row>3</xdr:row>
      <xdr:rowOff>14654</xdr:rowOff>
    </xdr:to>
    <xdr:sp macro="" textlink="">
      <xdr:nvSpPr>
        <xdr:cNvPr id="4" name="TextBox 3">
          <a:extLst>
            <a:ext uri="{FF2B5EF4-FFF2-40B4-BE49-F238E27FC236}">
              <a16:creationId xmlns:a16="http://schemas.microsoft.com/office/drawing/2014/main" id="{D805F0AC-4526-477F-8D67-B109F7C7A992}"/>
            </a:ext>
          </a:extLst>
        </xdr:cNvPr>
        <xdr:cNvSpPr txBox="1"/>
      </xdr:nvSpPr>
      <xdr:spPr>
        <a:xfrm>
          <a:off x="5802923" y="366346"/>
          <a:ext cx="1863587" cy="2198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aseline="0">
              <a:latin typeface="Aptos Narrow" panose="020B0004020202020204" pitchFamily="34" charset="0"/>
            </a:rPr>
            <a:t>← Drop down selection</a:t>
          </a:r>
          <a:endParaRPr lang="en-US" sz="1100" baseline="0"/>
        </a:p>
        <a:p>
          <a:pPr algn="l"/>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3807A61-0358-44DC-BE99-B0A89A6ED16B}" name="InvoiceLines" displayName="InvoiceLines" ref="C3:T16" headerRowDxfId="37" dataDxfId="36" totalsRowDxfId="35">
  <autoFilter ref="C3:T16" xr:uid="{00000000-0009-0000-0100-000007000000}"/>
  <tableColumns count="18">
    <tableColumn id="18" xr3:uid="{93C518AC-5014-4006-91D9-A535B392ECFD}" name="Bill To County" dataDxfId="34"/>
    <tableColumn id="1" xr3:uid="{00000000-0010-0000-0600-000001000000}" name="County Supplied Client ID" dataDxfId="33"/>
    <tableColumn id="2" xr3:uid="{00000000-0010-0000-0600-000002000000}" name="Client Last Name" dataDxfId="32"/>
    <tableColumn id="3" xr3:uid="{00000000-0010-0000-0600-000003000000}" name="Client First Name" dataDxfId="31"/>
    <tableColumn id="5" xr3:uid="{00000000-0010-0000-0600-000005000000}" name="Admission Date" dataDxfId="30"/>
    <tableColumn id="15" xr3:uid="{A9DED08B-D257-4769-B089-11BDF09AF422}" name="Discharge Date" dataDxfId="29"/>
    <tableColumn id="12" xr3:uid="{282DC00A-6952-4339-8E2E-A6948C061837}" name="Rendering Provider_x000a_(Last, First)" dataDxfId="28"/>
    <tableColumn id="13" xr3:uid="{0D5258FB-2E98-490D-AB33-4897C3A7E27A}" name="Rendering NPI" dataDxfId="27"/>
    <tableColumn id="20" xr3:uid="{00000000-0010-0000-0600-000014000000}" name="Facility" dataDxfId="26"/>
    <tableColumn id="19" xr3:uid="{693524F9-B806-4B98-A4CE-C65208F46C88}" name="Facility NPI" dataDxfId="25"/>
    <tableColumn id="33" xr3:uid="{465DBAE2-1380-4B23-B7D3-FEF8ED3C1595}" name="Service" dataDxfId="24"/>
    <tableColumn id="6" xr3:uid="{00000000-0010-0000-0600-000006000000}" name="Service Start Date &amp; Time_x000a_*Enter exact time for hourly services*" dataDxfId="23"/>
    <tableColumn id="7" xr3:uid="{00000000-0010-0000-0600-000007000000}" name="Service End Date &amp; Time_x000a_*Enter exact time for hourly services*" dataDxfId="22"/>
    <tableColumn id="34" xr3:uid="{B57351D0-1E12-49D9-9259-60BD93441902}" name="Total Units" dataDxfId="21" dataCellStyle="Comma">
      <calculatedColumnFormula>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calculatedColumnFormula>
    </tableColumn>
    <tableColumn id="35" xr3:uid="{25346F46-765E-47A4-BC42-5F04655212B3}" name="Rate" dataDxfId="20">
      <calculatedColumnFormula array="1">_xlfn.XLOOKUP(K4&amp;"|"&amp;M4,ServiceCodeTable[Facility]&amp;"|"&amp;ServiceCodeTable[Service / Patch Code],ServiceCodeTable[Rate],"Complete prior field or update ServiceCodeTable")</calculatedColumnFormula>
    </tableColumn>
    <tableColumn id="16" xr3:uid="{00000000-0010-0000-0600-000010000000}" name="Charge Amount" dataDxfId="19">
      <calculatedColumnFormula>IFERROR(InvoiceLines[[#This Row],[Rate]]*InvoiceLines[[#This Row],[Total Units]],"")</calculatedColumnFormula>
    </tableColumn>
    <tableColumn id="9" xr3:uid="{7D2483A6-FDCD-4765-AB85-6DDCEEB5F04D}" name="Adjustment Amount" dataDxfId="18"/>
    <tableColumn id="21" xr3:uid="{00000000-0010-0000-0600-000015000000}" name="Notes (required for Adjustment lines)" dataDxfId="17"/>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8E09018-0E3C-4FD3-8019-10018D9C3381}" name="ServiceCodeTable" displayName="ServiceCodeTable" ref="C2:G28" headerRowDxfId="12" dataDxfId="11" totalsRowDxfId="10">
  <autoFilter ref="C2:G28" xr:uid="{00000000-0009-0000-0100-000005000000}"/>
  <tableColumns count="5">
    <tableColumn id="4" xr3:uid="{7D5047D0-DFAE-4EB3-B039-208E978AB537}" name="Facility" dataDxfId="9"/>
    <tableColumn id="6" xr3:uid="{E6567A72-C2DA-4E30-A795-53A2A328D193}" name="Facility NPI" dataDxfId="8"/>
    <tableColumn id="1" xr3:uid="{00000000-0010-0000-0400-000001000000}" name="Service / Patch Code" dataDxfId="7"/>
    <tableColumn id="8" xr3:uid="{5BF82264-16D4-474B-9793-31C333415A2A}" name="Unit Measure" dataDxfId="6"/>
    <tableColumn id="7" xr3:uid="{BD6DDF8A-C45E-470B-A273-4CBA6A91EF83}" name="Rate" dataDxfId="5"/>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1204F0A-31BF-4ECF-83D8-14B4A0661935}" name="CountyPayerTable" displayName="CountyPayerTable" ref="I2:K4" totalsRowShown="0" headerRowDxfId="4" dataDxfId="3">
  <autoFilter ref="I2:K4" xr:uid="{1B7240DA-4A2A-4DEE-9F03-D1560351988F}"/>
  <tableColumns count="3">
    <tableColumn id="1" xr3:uid="{D858009D-B80B-4CF9-B176-208E47EDD663}" name="Bill To County" dataDxfId="2"/>
    <tableColumn id="2" xr3:uid="{ECE97DEA-1371-407D-B48C-7516D353DCD3}" name="Bill To Address" dataDxfId="1"/>
    <tableColumn id="3" xr3:uid="{E8E7B308-50E3-47F5-A2E5-FD6B8E457F80}" name="Bill To Address_x000a_City, State Zip"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F525E-5E66-47D4-A81F-BD2CA1EE13EF}">
  <sheetPr>
    <tabColor theme="5" tint="0.59999389629810485"/>
  </sheetPr>
  <dimension ref="A1"/>
  <sheetViews>
    <sheetView showGridLines="0" tabSelected="1" zoomScale="160" zoomScaleNormal="160" workbookViewId="0"/>
  </sheetViews>
  <sheetFormatPr defaultRowHeight="1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20C4E-BAF6-4DA8-86DE-5FC613AED6E0}">
  <sheetPr>
    <tabColor theme="3" tint="0.89999084444715716"/>
  </sheetPr>
  <dimension ref="A1:AD20"/>
  <sheetViews>
    <sheetView showGridLines="0" topLeftCell="B1" zoomScaleNormal="100" workbookViewId="0">
      <pane ySplit="3" topLeftCell="A4" activePane="bottomLeft" state="frozen"/>
      <selection pane="bottomLeft" activeCell="B4" sqref="B4"/>
    </sheetView>
  </sheetViews>
  <sheetFormatPr defaultColWidth="34.140625" defaultRowHeight="15"/>
  <cols>
    <col min="1" max="1" width="29" style="26" hidden="1" customWidth="1"/>
    <col min="2" max="2" width="28" style="26" bestFit="1" customWidth="1"/>
    <col min="3" max="3" width="33.140625" style="26" customWidth="1"/>
    <col min="4" max="4" width="24.42578125" style="26" bestFit="1" customWidth="1"/>
    <col min="5" max="6" width="19" style="26" customWidth="1"/>
    <col min="7" max="8" width="19" style="31" customWidth="1"/>
    <col min="9" max="9" width="28.140625" style="26" customWidth="1"/>
    <col min="10" max="10" width="17.42578125" style="26" customWidth="1"/>
    <col min="11" max="11" width="33.140625" style="26" bestFit="1" customWidth="1"/>
    <col min="12" max="12" width="17.42578125" style="26" customWidth="1"/>
    <col min="13" max="13" width="34.5703125" style="26" bestFit="1" customWidth="1"/>
    <col min="14" max="14" width="39.42578125" style="32" bestFit="1" customWidth="1"/>
    <col min="15" max="15" width="37.42578125" style="32" bestFit="1" customWidth="1"/>
    <col min="16" max="16" width="20.85546875" style="33" bestFit="1" customWidth="1"/>
    <col min="17" max="17" width="37.28515625" style="27" bestFit="1" customWidth="1"/>
    <col min="18" max="18" width="19" style="27" customWidth="1"/>
    <col min="19" max="19" width="23.7109375" style="27" bestFit="1" customWidth="1"/>
    <col min="20" max="20" width="52" style="26" bestFit="1" customWidth="1"/>
    <col min="21" max="16384" width="34.140625" style="26"/>
  </cols>
  <sheetData>
    <row r="1" spans="2:30" s="43" customFormat="1" ht="31.5">
      <c r="B1" s="46" t="s">
        <v>0</v>
      </c>
      <c r="C1" s="44" t="s">
        <v>1</v>
      </c>
      <c r="D1" s="44" t="s">
        <v>2</v>
      </c>
      <c r="E1" s="44" t="s">
        <v>2</v>
      </c>
      <c r="F1" s="44" t="s">
        <v>2</v>
      </c>
      <c r="G1" s="44" t="s">
        <v>2</v>
      </c>
      <c r="H1" s="44" t="s">
        <v>2</v>
      </c>
      <c r="I1" s="44" t="s">
        <v>2</v>
      </c>
      <c r="J1" s="44" t="s">
        <v>2</v>
      </c>
      <c r="K1" s="44" t="s">
        <v>3</v>
      </c>
      <c r="L1" s="44" t="s">
        <v>2</v>
      </c>
      <c r="M1" s="44" t="s">
        <v>3</v>
      </c>
      <c r="N1" s="44" t="s">
        <v>2</v>
      </c>
      <c r="O1" s="44" t="s">
        <v>2</v>
      </c>
      <c r="P1" s="44" t="s">
        <v>4</v>
      </c>
      <c r="Q1" s="44" t="s">
        <v>5</v>
      </c>
      <c r="R1" s="44" t="s">
        <v>4</v>
      </c>
      <c r="S1" s="44" t="s">
        <v>6</v>
      </c>
      <c r="T1" s="44" t="s">
        <v>7</v>
      </c>
    </row>
    <row r="2" spans="2:30" s="28" customFormat="1" ht="78.75">
      <c r="B2" s="47" t="s">
        <v>8</v>
      </c>
      <c r="C2" s="45" t="s">
        <v>9</v>
      </c>
      <c r="D2" s="45" t="s">
        <v>10</v>
      </c>
      <c r="E2" s="45" t="s">
        <v>11</v>
      </c>
      <c r="F2" s="45" t="s">
        <v>12</v>
      </c>
      <c r="G2" s="45" t="s">
        <v>13</v>
      </c>
      <c r="H2" s="45" t="s">
        <v>14</v>
      </c>
      <c r="I2" s="45" t="s">
        <v>15</v>
      </c>
      <c r="J2" s="45" t="s">
        <v>16</v>
      </c>
      <c r="K2" s="45" t="s">
        <v>17</v>
      </c>
      <c r="L2" s="45" t="s">
        <v>18</v>
      </c>
      <c r="M2" s="45" t="s">
        <v>19</v>
      </c>
      <c r="N2" s="45" t="s">
        <v>20</v>
      </c>
      <c r="O2" s="45" t="s">
        <v>20</v>
      </c>
      <c r="P2" s="45" t="s">
        <v>21</v>
      </c>
      <c r="Q2" s="45" t="s">
        <v>22</v>
      </c>
      <c r="R2" s="45" t="s">
        <v>23</v>
      </c>
      <c r="S2" s="45" t="s">
        <v>24</v>
      </c>
      <c r="T2" s="45" t="s">
        <v>25</v>
      </c>
    </row>
    <row r="3" spans="2:30" s="35" customFormat="1" ht="47.25">
      <c r="C3" s="29" t="s">
        <v>26</v>
      </c>
      <c r="D3" s="29" t="s">
        <v>27</v>
      </c>
      <c r="E3" s="29" t="s">
        <v>28</v>
      </c>
      <c r="F3" s="29" t="s">
        <v>29</v>
      </c>
      <c r="G3" s="29" t="s">
        <v>30</v>
      </c>
      <c r="H3" s="29" t="s">
        <v>31</v>
      </c>
      <c r="I3" s="29" t="s">
        <v>32</v>
      </c>
      <c r="J3" s="29" t="s">
        <v>33</v>
      </c>
      <c r="K3" s="29" t="s">
        <v>34</v>
      </c>
      <c r="L3" s="29" t="s">
        <v>35</v>
      </c>
      <c r="M3" s="29" t="s">
        <v>36</v>
      </c>
      <c r="N3" s="29" t="s">
        <v>37</v>
      </c>
      <c r="O3" s="29" t="s">
        <v>38</v>
      </c>
      <c r="P3" s="29" t="s">
        <v>39</v>
      </c>
      <c r="Q3" s="29" t="s">
        <v>40</v>
      </c>
      <c r="R3" s="29" t="s">
        <v>41</v>
      </c>
      <c r="S3" s="29" t="s">
        <v>42</v>
      </c>
      <c r="T3" s="29" t="s">
        <v>43</v>
      </c>
      <c r="V3" s="36" t="s">
        <v>44</v>
      </c>
    </row>
    <row r="4" spans="2:30">
      <c r="C4" s="26" t="s">
        <v>45</v>
      </c>
      <c r="D4" s="26" t="s">
        <v>46</v>
      </c>
      <c r="E4" s="26" t="s">
        <v>47</v>
      </c>
      <c r="F4" s="26" t="s">
        <v>48</v>
      </c>
      <c r="G4" s="31">
        <v>45380</v>
      </c>
      <c r="I4" s="31" t="s">
        <v>49</v>
      </c>
      <c r="J4" s="26">
        <v>1733158176</v>
      </c>
      <c r="K4" s="26" t="s">
        <v>50</v>
      </c>
      <c r="L4" s="26">
        <v>1942228838</v>
      </c>
      <c r="M4" s="26" t="s">
        <v>51</v>
      </c>
      <c r="N4" s="32">
        <v>45992</v>
      </c>
      <c r="O4" s="32">
        <v>46022</v>
      </c>
      <c r="P4"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31</v>
      </c>
      <c r="Q4" s="27" cm="1">
        <f t="array" ref="Q4">_xlfn.XLOOKUP(K4&amp;"|"&amp;M4,ServiceCodeTable[Facility]&amp;"|"&amp;ServiceCodeTable[Service / Patch Code],ServiceCodeTable[Rate],"Complete prior field or update ServiceCodeTable")</f>
        <v>671.5</v>
      </c>
      <c r="R4" s="27">
        <f>IFERROR(InvoiceLines[[#This Row],[Rate]]*InvoiceLines[[#This Row],[Total Units]],"")</f>
        <v>20816.5</v>
      </c>
      <c r="V4" s="26" t="str" cm="1">
        <f t="array" ref="V4:AD16">_xlfn.IFNA(_xlfn.LET(
  _xlpm.facs, _xlfn._xlws.FILTER(InvoiceLines[Facility], InvoiceLines[Facility]&lt;&gt;""),
  _xlpm.out,
    _xlfn.REDUCE(
      "",
      _xlpm.facs,
      _xlfn.LAMBDA(_xlpm.acc,_xlpm.fac,
        _xlfn.VSTACK(
          _xlpm.acc,
          _xlfn.WRAPROWS(
            _xlfn._xlws.SORT(_xlfn.UNIQUE(_xlfn._xlws.FILTER(ServiceCodeTable[Service / Patch Code],ServiceCodeTable[Facility]=_xlpm.fac))),
            100,
            ""
          )
        )
      )
    ),
  _xlfn.DROP(_xlpm.out, 1)
),"")</f>
        <v>Adjustment</v>
      </c>
      <c r="W4" s="26" t="str">
        <v>Bed Hold (STP/SNF)</v>
      </c>
      <c r="X4" s="26" t="str">
        <v>Enhanced 1:1</v>
      </c>
      <c r="Y4" s="26" t="str">
        <v>Indigent STP Patch A</v>
      </c>
      <c r="Z4" s="26" t="str">
        <v>Indigent STP Patch B</v>
      </c>
      <c r="AA4" s="26" t="str">
        <v>Indigent STP Patch C</v>
      </c>
      <c r="AB4" s="26" t="str">
        <v>STP Patch A</v>
      </c>
      <c r="AC4" s="26" t="str">
        <v>STP Patch B</v>
      </c>
      <c r="AD4" s="26" t="str">
        <v>STP Patch C</v>
      </c>
    </row>
    <row r="5" spans="2:30">
      <c r="C5" s="26" t="s">
        <v>45</v>
      </c>
      <c r="D5" s="26" t="s">
        <v>52</v>
      </c>
      <c r="E5" s="26" t="s">
        <v>47</v>
      </c>
      <c r="F5" s="26" t="s">
        <v>48</v>
      </c>
      <c r="G5" s="31">
        <v>45997</v>
      </c>
      <c r="I5" s="31" t="s">
        <v>53</v>
      </c>
      <c r="J5" s="26">
        <v>1711169173</v>
      </c>
      <c r="K5" s="26" t="s">
        <v>54</v>
      </c>
      <c r="L5" s="26">
        <v>1730128174</v>
      </c>
      <c r="M5" s="26" t="s">
        <v>55</v>
      </c>
      <c r="N5" s="32">
        <v>45992</v>
      </c>
      <c r="O5" s="32">
        <v>46005</v>
      </c>
      <c r="P5"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14</v>
      </c>
      <c r="Q5" s="27" cm="1">
        <f t="array" ref="Q5">_xlfn.XLOOKUP(K5&amp;"|"&amp;M5,ServiceCodeTable[Facility]&amp;"|"&amp;ServiceCodeTable[Service / Patch Code],ServiceCodeTable[Rate],"Complete prior field or update ServiceCodeTable")</f>
        <v>360</v>
      </c>
      <c r="R5" s="27">
        <f>IFERROR(InvoiceLines[[#This Row],[Rate]]*InvoiceLines[[#This Row],[Total Units]],"")</f>
        <v>5040</v>
      </c>
      <c r="T5" s="26" t="s">
        <v>56</v>
      </c>
      <c r="V5" s="26" t="str">
        <v>Adjustment</v>
      </c>
      <c r="W5" s="26" t="str">
        <v>Bed Hold (STP/SNF)</v>
      </c>
      <c r="X5" s="26" t="str">
        <v>Enhanced 1:1</v>
      </c>
      <c r="Y5" s="26" t="str">
        <v>Indigent STP Patch A</v>
      </c>
      <c r="Z5" s="26" t="str">
        <v>Indigent STP Patch B</v>
      </c>
      <c r="AA5" s="26" t="str">
        <v>Indigent STP Patch C</v>
      </c>
      <c r="AB5" s="26" t="str">
        <v>STP Patch A</v>
      </c>
      <c r="AC5" s="26" t="str">
        <v>STP Patch B</v>
      </c>
      <c r="AD5" s="26" t="str">
        <v>STP Patch C</v>
      </c>
    </row>
    <row r="6" spans="2:30">
      <c r="C6" s="26" t="s">
        <v>45</v>
      </c>
      <c r="D6" s="26" t="s">
        <v>52</v>
      </c>
      <c r="E6" s="26" t="s">
        <v>47</v>
      </c>
      <c r="F6" s="26" t="s">
        <v>48</v>
      </c>
      <c r="G6" s="31">
        <v>45997</v>
      </c>
      <c r="I6" s="31" t="s">
        <v>53</v>
      </c>
      <c r="J6" s="26">
        <v>1711169173</v>
      </c>
      <c r="K6" s="26" t="s">
        <v>54</v>
      </c>
      <c r="L6" s="26">
        <v>1730128174</v>
      </c>
      <c r="M6" s="26" t="s">
        <v>57</v>
      </c>
      <c r="N6" s="32">
        <v>46006</v>
      </c>
      <c r="O6" s="32">
        <v>46022</v>
      </c>
      <c r="P6"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17</v>
      </c>
      <c r="Q6" s="27" cm="1">
        <f t="array" ref="Q6">_xlfn.XLOOKUP(K6&amp;"|"&amp;M6,ServiceCodeTable[Facility]&amp;"|"&amp;ServiceCodeTable[Service / Patch Code],ServiceCodeTable[Rate],"Complete prior field or update ServiceCodeTable")</f>
        <v>325</v>
      </c>
      <c r="R6" s="27">
        <f>IFERROR(InvoiceLines[[#This Row],[Rate]]*InvoiceLines[[#This Row],[Total Units]],"")</f>
        <v>5525</v>
      </c>
      <c r="V6" s="26" t="str">
        <v>Adjustment</v>
      </c>
      <c r="W6" s="26" t="str">
        <v>Bed Hold (STP/SNF)</v>
      </c>
      <c r="X6" s="26" t="str">
        <v>Enhanced 1:1</v>
      </c>
      <c r="Y6" s="26" t="str">
        <v>Indigent STP Patch A</v>
      </c>
      <c r="Z6" s="26" t="str">
        <v>Indigent STP Patch B</v>
      </c>
      <c r="AA6" s="26" t="str">
        <v>Indigent STP Patch C</v>
      </c>
      <c r="AB6" s="26" t="str">
        <v>STP Patch A</v>
      </c>
      <c r="AC6" s="26" t="str">
        <v>STP Patch B</v>
      </c>
      <c r="AD6" s="26" t="str">
        <v>STP Patch C</v>
      </c>
    </row>
    <row r="7" spans="2:30">
      <c r="C7" s="26" t="s">
        <v>45</v>
      </c>
      <c r="D7" s="26" t="s">
        <v>58</v>
      </c>
      <c r="E7" s="26" t="s">
        <v>47</v>
      </c>
      <c r="F7" s="26" t="s">
        <v>48</v>
      </c>
      <c r="G7" s="31">
        <v>45992</v>
      </c>
      <c r="I7" s="31" t="s">
        <v>53</v>
      </c>
      <c r="J7" s="26">
        <v>1711169173</v>
      </c>
      <c r="K7" s="26" t="s">
        <v>59</v>
      </c>
      <c r="L7" s="26">
        <v>1508063322</v>
      </c>
      <c r="M7" s="26" t="s">
        <v>60</v>
      </c>
      <c r="N7" s="32">
        <v>45992</v>
      </c>
      <c r="O7" s="32">
        <v>46022</v>
      </c>
      <c r="P7"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31</v>
      </c>
      <c r="Q7" s="27" cm="1">
        <f t="array" ref="Q7">_xlfn.XLOOKUP(K7&amp;"|"&amp;M7,ServiceCodeTable[Facility]&amp;"|"&amp;ServiceCodeTable[Service / Patch Code],ServiceCodeTable[Rate],"Complete prior field or update ServiceCodeTable")</f>
        <v>371</v>
      </c>
      <c r="R7" s="27">
        <f>IFERROR(InvoiceLines[[#This Row],[Rate]]*InvoiceLines[[#This Row],[Total Units]],"")</f>
        <v>11501</v>
      </c>
      <c r="V7" s="26" t="str">
        <v>Adjustment</v>
      </c>
      <c r="W7" s="26" t="str">
        <v>Bed Hold (IMD Day)</v>
      </c>
      <c r="X7" s="26" t="str">
        <v>Enhanced 1:1</v>
      </c>
      <c r="Y7" s="26" t="str">
        <v>IMD Day</v>
      </c>
      <c r="Z7" s="26" t="str">
        <v/>
      </c>
      <c r="AA7" s="26" t="str">
        <v/>
      </c>
      <c r="AB7" s="26" t="str">
        <v/>
      </c>
      <c r="AC7" s="26" t="str">
        <v/>
      </c>
      <c r="AD7" s="26" t="str">
        <v/>
      </c>
    </row>
    <row r="8" spans="2:30">
      <c r="C8" s="26" t="s">
        <v>45</v>
      </c>
      <c r="D8" s="26" t="s">
        <v>61</v>
      </c>
      <c r="E8" s="26" t="s">
        <v>47</v>
      </c>
      <c r="F8" s="26" t="s">
        <v>48</v>
      </c>
      <c r="G8" s="31">
        <v>45936</v>
      </c>
      <c r="I8" s="31" t="s">
        <v>53</v>
      </c>
      <c r="J8" s="26">
        <v>1711169173</v>
      </c>
      <c r="K8" s="26" t="s">
        <v>59</v>
      </c>
      <c r="L8" s="26">
        <v>1508063322</v>
      </c>
      <c r="M8" s="26" t="s">
        <v>62</v>
      </c>
      <c r="N8" s="32">
        <v>45992</v>
      </c>
      <c r="O8" s="32">
        <v>45992.0625</v>
      </c>
      <c r="P8"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1.5</v>
      </c>
      <c r="Q8" s="27" cm="1">
        <f t="array" ref="Q8">_xlfn.XLOOKUP(K8&amp;"|"&amp;M8,ServiceCodeTable[Facility]&amp;"|"&amp;ServiceCodeTable[Service / Patch Code],ServiceCodeTable[Rate],"Complete prior field or update ServiceCodeTable")</f>
        <v>65</v>
      </c>
      <c r="R8" s="27">
        <f>IFERROR(InvoiceLines[[#This Row],[Rate]]*InvoiceLines[[#This Row],[Total Units]],"")</f>
        <v>97.5</v>
      </c>
      <c r="V8" s="26" t="str">
        <v>Adjustment</v>
      </c>
      <c r="W8" s="26" t="str">
        <v>Bed Hold (IMD Day)</v>
      </c>
      <c r="X8" s="26" t="str">
        <v>Enhanced 1:1</v>
      </c>
      <c r="Y8" s="26" t="str">
        <v>IMD Day</v>
      </c>
      <c r="Z8" s="26" t="str">
        <v/>
      </c>
      <c r="AA8" s="26" t="str">
        <v/>
      </c>
      <c r="AB8" s="26" t="str">
        <v/>
      </c>
      <c r="AC8" s="26" t="str">
        <v/>
      </c>
      <c r="AD8" s="26" t="str">
        <v/>
      </c>
    </row>
    <row r="9" spans="2:30">
      <c r="C9" s="26" t="s">
        <v>45</v>
      </c>
      <c r="D9" s="26" t="s">
        <v>61</v>
      </c>
      <c r="E9" s="26" t="s">
        <v>47</v>
      </c>
      <c r="F9" s="26" t="s">
        <v>48</v>
      </c>
      <c r="G9" s="31">
        <v>45984</v>
      </c>
      <c r="I9" s="31" t="s">
        <v>53</v>
      </c>
      <c r="J9" s="26">
        <v>1711169173</v>
      </c>
      <c r="K9" s="26" t="s">
        <v>59</v>
      </c>
      <c r="L9" s="26">
        <v>1508063322</v>
      </c>
      <c r="M9" s="26" t="s">
        <v>60</v>
      </c>
      <c r="N9" s="32">
        <v>45992</v>
      </c>
      <c r="O9" s="32">
        <v>46022</v>
      </c>
      <c r="P9"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31</v>
      </c>
      <c r="Q9" s="27" cm="1">
        <f t="array" ref="Q9">_xlfn.XLOOKUP(K9&amp;"|"&amp;M9,ServiceCodeTable[Facility]&amp;"|"&amp;ServiceCodeTable[Service / Patch Code],ServiceCodeTable[Rate],"Complete prior field or update ServiceCodeTable")</f>
        <v>371</v>
      </c>
      <c r="R9" s="27">
        <f>IFERROR(InvoiceLines[[#This Row],[Rate]]*InvoiceLines[[#This Row],[Total Units]],"")</f>
        <v>11501</v>
      </c>
      <c r="V9" s="26" t="str">
        <v>Adjustment</v>
      </c>
      <c r="W9" s="26" t="str">
        <v>Bed Hold (IMD Day)</v>
      </c>
      <c r="X9" s="26" t="str">
        <v>Enhanced 1:1</v>
      </c>
      <c r="Y9" s="26" t="str">
        <v>IMD Day</v>
      </c>
      <c r="Z9" s="26" t="str">
        <v/>
      </c>
      <c r="AA9" s="26" t="str">
        <v/>
      </c>
      <c r="AB9" s="26" t="str">
        <v/>
      </c>
      <c r="AC9" s="26" t="str">
        <v/>
      </c>
      <c r="AD9" s="26" t="str">
        <v/>
      </c>
    </row>
    <row r="10" spans="2:30">
      <c r="C10" s="26" t="s">
        <v>45</v>
      </c>
      <c r="D10" s="26" t="s">
        <v>61</v>
      </c>
      <c r="E10" s="26" t="s">
        <v>47</v>
      </c>
      <c r="F10" s="26" t="s">
        <v>48</v>
      </c>
      <c r="G10" s="31">
        <v>45983</v>
      </c>
      <c r="I10" s="31" t="s">
        <v>53</v>
      </c>
      <c r="J10" s="26">
        <v>1711169173</v>
      </c>
      <c r="K10" s="26" t="s">
        <v>59</v>
      </c>
      <c r="L10" s="26">
        <v>1508063322</v>
      </c>
      <c r="M10" s="26" t="s">
        <v>63</v>
      </c>
      <c r="N10" s="32">
        <v>45992</v>
      </c>
      <c r="O10" s="32">
        <v>45993.041666666664</v>
      </c>
      <c r="P10"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24.999999999941792</v>
      </c>
      <c r="Q10" s="27" cm="1">
        <f t="array" ref="Q10">_xlfn.XLOOKUP(K10&amp;"|"&amp;M10,ServiceCodeTable[Facility]&amp;"|"&amp;ServiceCodeTable[Service / Patch Code],ServiceCodeTable[Rate],"Complete prior field or update ServiceCodeTable")</f>
        <v>0</v>
      </c>
      <c r="R10" s="27">
        <f>IFERROR(InvoiceLines[[#This Row],[Rate]]*InvoiceLines[[#This Row],[Total Units]],"")</f>
        <v>0</v>
      </c>
      <c r="S10" s="27">
        <v>-600</v>
      </c>
      <c r="T10" s="26" t="s">
        <v>64</v>
      </c>
      <c r="V10" s="26" t="str">
        <v>Adjustment</v>
      </c>
      <c r="W10" s="26" t="str">
        <v>Bed Hold (IMD Day)</v>
      </c>
      <c r="X10" s="26" t="str">
        <v>Enhanced 1:1</v>
      </c>
      <c r="Y10" s="26" t="str">
        <v>IMD Day</v>
      </c>
      <c r="Z10" s="26" t="str">
        <v/>
      </c>
      <c r="AA10" s="26" t="str">
        <v/>
      </c>
      <c r="AB10" s="26" t="str">
        <v/>
      </c>
      <c r="AC10" s="26" t="str">
        <v/>
      </c>
      <c r="AD10" s="26" t="str">
        <v/>
      </c>
    </row>
    <row r="11" spans="2:30">
      <c r="C11" s="26" t="s">
        <v>45</v>
      </c>
      <c r="D11" s="26" t="s">
        <v>65</v>
      </c>
      <c r="E11" s="26" t="s">
        <v>47</v>
      </c>
      <c r="F11" s="26" t="s">
        <v>48</v>
      </c>
      <c r="G11" s="31">
        <v>45940</v>
      </c>
      <c r="I11" s="31" t="s">
        <v>49</v>
      </c>
      <c r="J11" s="26">
        <v>1733158176</v>
      </c>
      <c r="K11" s="26" t="s">
        <v>59</v>
      </c>
      <c r="L11" s="26">
        <v>1508063322</v>
      </c>
      <c r="M11" s="26" t="s">
        <v>66</v>
      </c>
      <c r="N11" s="32">
        <v>45992</v>
      </c>
      <c r="O11" s="32">
        <v>45993</v>
      </c>
      <c r="P11"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2</v>
      </c>
      <c r="Q11" s="27" cm="1">
        <f t="array" ref="Q11">_xlfn.XLOOKUP(K11&amp;"|"&amp;M11,ServiceCodeTable[Facility]&amp;"|"&amp;ServiceCodeTable[Service / Patch Code],ServiceCodeTable[Rate],"Complete prior field or update ServiceCodeTable")</f>
        <v>300</v>
      </c>
      <c r="R11" s="27">
        <f>IFERROR(InvoiceLines[[#This Row],[Rate]]*InvoiceLines[[#This Row],[Total Units]],"")</f>
        <v>600</v>
      </c>
      <c r="V11" s="26" t="str">
        <v>Adjustment</v>
      </c>
      <c r="W11" s="26" t="str">
        <v>Bed Hold (IMD Day)</v>
      </c>
      <c r="X11" s="26" t="str">
        <v>Enhanced 1:1</v>
      </c>
      <c r="Y11" s="26" t="str">
        <v>IMD Day</v>
      </c>
      <c r="Z11" s="26" t="str">
        <v/>
      </c>
      <c r="AA11" s="26" t="str">
        <v/>
      </c>
      <c r="AB11" s="26" t="str">
        <v/>
      </c>
      <c r="AC11" s="26" t="str">
        <v/>
      </c>
      <c r="AD11" s="26" t="str">
        <v/>
      </c>
    </row>
    <row r="12" spans="2:30">
      <c r="C12" s="26" t="s">
        <v>45</v>
      </c>
      <c r="D12" s="26" t="s">
        <v>67</v>
      </c>
      <c r="E12" s="26" t="s">
        <v>47</v>
      </c>
      <c r="F12" s="26" t="s">
        <v>48</v>
      </c>
      <c r="G12" s="31">
        <v>45940</v>
      </c>
      <c r="H12" s="31">
        <v>46016</v>
      </c>
      <c r="I12" s="31" t="s">
        <v>49</v>
      </c>
      <c r="J12" s="26">
        <v>1733158176</v>
      </c>
      <c r="K12" s="26" t="s">
        <v>59</v>
      </c>
      <c r="L12" s="26">
        <v>1508063322</v>
      </c>
      <c r="M12" s="26" t="s">
        <v>60</v>
      </c>
      <c r="N12" s="32">
        <v>45994</v>
      </c>
      <c r="O12" s="32">
        <v>46016</v>
      </c>
      <c r="P12"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23</v>
      </c>
      <c r="Q12" s="27" cm="1">
        <f t="array" ref="Q12">_xlfn.XLOOKUP(K12&amp;"|"&amp;M12,ServiceCodeTable[Facility]&amp;"|"&amp;ServiceCodeTable[Service / Patch Code],ServiceCodeTable[Rate],"Complete prior field or update ServiceCodeTable")</f>
        <v>371</v>
      </c>
      <c r="R12" s="27">
        <f>IFERROR(InvoiceLines[[#This Row],[Rate]]*InvoiceLines[[#This Row],[Total Units]],"")</f>
        <v>8533</v>
      </c>
      <c r="V12" s="26" t="str">
        <v>Adjustment</v>
      </c>
      <c r="W12" s="26" t="str">
        <v>Bed Hold (IMD Day)</v>
      </c>
      <c r="X12" s="26" t="str">
        <v>Enhanced 1:1</v>
      </c>
      <c r="Y12" s="26" t="str">
        <v>IMD Day</v>
      </c>
      <c r="Z12" s="26" t="str">
        <v/>
      </c>
      <c r="AA12" s="26" t="str">
        <v/>
      </c>
      <c r="AB12" s="26" t="str">
        <v/>
      </c>
      <c r="AC12" s="26" t="str">
        <v/>
      </c>
      <c r="AD12" s="26" t="str">
        <v/>
      </c>
    </row>
    <row r="13" spans="2:30">
      <c r="C13" s="26" t="s">
        <v>45</v>
      </c>
      <c r="D13" s="26" t="s">
        <v>68</v>
      </c>
      <c r="E13" s="26" t="s">
        <v>47</v>
      </c>
      <c r="F13" s="26" t="s">
        <v>48</v>
      </c>
      <c r="G13" s="31">
        <v>45940</v>
      </c>
      <c r="I13" s="31" t="s">
        <v>49</v>
      </c>
      <c r="J13" s="26">
        <v>1733158176</v>
      </c>
      <c r="K13" s="26" t="s">
        <v>59</v>
      </c>
      <c r="L13" s="26">
        <v>1508063322</v>
      </c>
      <c r="M13" s="26" t="s">
        <v>60</v>
      </c>
      <c r="N13" s="32">
        <v>45992</v>
      </c>
      <c r="O13" s="32">
        <v>45993</v>
      </c>
      <c r="P13"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2</v>
      </c>
      <c r="Q13" s="27" cm="1">
        <f t="array" ref="Q13">_xlfn.XLOOKUP(K13&amp;"|"&amp;M13,ServiceCodeTable[Facility]&amp;"|"&amp;ServiceCodeTable[Service / Patch Code],ServiceCodeTable[Rate],"Complete prior field or update ServiceCodeTable")</f>
        <v>371</v>
      </c>
      <c r="R13" s="27">
        <f>IFERROR(InvoiceLines[[#This Row],[Rate]]*InvoiceLines[[#This Row],[Total Units]],"")</f>
        <v>742</v>
      </c>
      <c r="V13" s="26" t="str">
        <v>Adjustment</v>
      </c>
      <c r="W13" s="26" t="str">
        <v>Bed Hold (IMD Day)</v>
      </c>
      <c r="X13" s="26" t="str">
        <v>Enhanced 1:1</v>
      </c>
      <c r="Y13" s="26" t="str">
        <v>IMD Day</v>
      </c>
      <c r="Z13" s="26" t="str">
        <v/>
      </c>
      <c r="AA13" s="26" t="str">
        <v/>
      </c>
      <c r="AB13" s="26" t="str">
        <v/>
      </c>
      <c r="AC13" s="26" t="str">
        <v/>
      </c>
      <c r="AD13" s="26" t="str">
        <v/>
      </c>
    </row>
    <row r="14" spans="2:30">
      <c r="C14" s="26" t="s">
        <v>69</v>
      </c>
      <c r="D14" s="26" t="s">
        <v>46</v>
      </c>
      <c r="E14" s="34" t="s">
        <v>47</v>
      </c>
      <c r="F14" s="26" t="s">
        <v>48</v>
      </c>
      <c r="G14" s="31">
        <v>45380</v>
      </c>
      <c r="I14" s="31" t="s">
        <v>49</v>
      </c>
      <c r="J14" s="26">
        <v>1733158176</v>
      </c>
      <c r="K14" s="26" t="s">
        <v>50</v>
      </c>
      <c r="L14" s="26">
        <v>1942228838</v>
      </c>
      <c r="M14" s="26" t="s">
        <v>51</v>
      </c>
      <c r="N14" s="32">
        <v>45992</v>
      </c>
      <c r="O14" s="32">
        <v>46022</v>
      </c>
      <c r="P14"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31</v>
      </c>
      <c r="Q14" s="27" cm="1">
        <f t="array" ref="Q14">_xlfn.XLOOKUP(K14&amp;"|"&amp;M14,ServiceCodeTable[Facility]&amp;"|"&amp;ServiceCodeTable[Service / Patch Code],ServiceCodeTable[Rate],"Complete prior field or update ServiceCodeTable")</f>
        <v>671.5</v>
      </c>
      <c r="R14" s="27">
        <f>IFERROR(InvoiceLines[[#This Row],[Rate]]*InvoiceLines[[#This Row],[Total Units]],"")</f>
        <v>20816.5</v>
      </c>
      <c r="V14" s="26" t="str">
        <v>Adjustment</v>
      </c>
      <c r="W14" s="26" t="str">
        <v>Bed Hold (STP/SNF)</v>
      </c>
      <c r="X14" s="26" t="str">
        <v>Enhanced 1:1</v>
      </c>
      <c r="Y14" s="26" t="str">
        <v>Indigent STP Patch A</v>
      </c>
      <c r="Z14" s="26" t="str">
        <v>Indigent STP Patch B</v>
      </c>
      <c r="AA14" s="26" t="str">
        <v>Indigent STP Patch C</v>
      </c>
      <c r="AB14" s="26" t="str">
        <v>STP Patch A</v>
      </c>
      <c r="AC14" s="26" t="str">
        <v>STP Patch B</v>
      </c>
      <c r="AD14" s="26" t="str">
        <v>STP Patch C</v>
      </c>
    </row>
    <row r="15" spans="2:30">
      <c r="C15" s="26" t="s">
        <v>69</v>
      </c>
      <c r="D15" s="26" t="s">
        <v>52</v>
      </c>
      <c r="E15" s="34" t="s">
        <v>47</v>
      </c>
      <c r="F15" s="26" t="s">
        <v>48</v>
      </c>
      <c r="G15" s="31">
        <v>45997</v>
      </c>
      <c r="I15" s="31" t="s">
        <v>53</v>
      </c>
      <c r="J15" s="26">
        <v>1711169173</v>
      </c>
      <c r="K15" s="26" t="s">
        <v>54</v>
      </c>
      <c r="L15" s="26">
        <v>1730128174</v>
      </c>
      <c r="M15" s="26" t="s">
        <v>55</v>
      </c>
      <c r="N15" s="32">
        <v>45992</v>
      </c>
      <c r="O15" s="32">
        <v>46005</v>
      </c>
      <c r="P15"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14</v>
      </c>
      <c r="Q15" s="27" cm="1">
        <f t="array" ref="Q15">_xlfn.XLOOKUP(K15&amp;"|"&amp;M15,ServiceCodeTable[Facility]&amp;"|"&amp;ServiceCodeTable[Service / Patch Code],ServiceCodeTable[Rate],"Complete prior field or update ServiceCodeTable")</f>
        <v>360</v>
      </c>
      <c r="R15" s="27">
        <f>IFERROR(InvoiceLines[[#This Row],[Rate]]*InvoiceLines[[#This Row],[Total Units]],"")</f>
        <v>5040</v>
      </c>
      <c r="V15" s="26" t="str">
        <v>Adjustment</v>
      </c>
      <c r="W15" s="26" t="str">
        <v>Bed Hold (STP/SNF)</v>
      </c>
      <c r="X15" s="26" t="str">
        <v>Enhanced 1:1</v>
      </c>
      <c r="Y15" s="26" t="str">
        <v>Indigent STP Patch A</v>
      </c>
      <c r="Z15" s="26" t="str">
        <v>Indigent STP Patch B</v>
      </c>
      <c r="AA15" s="26" t="str">
        <v>Indigent STP Patch C</v>
      </c>
      <c r="AB15" s="26" t="str">
        <v>STP Patch A</v>
      </c>
      <c r="AC15" s="26" t="str">
        <v>STP Patch B</v>
      </c>
      <c r="AD15" s="26" t="str">
        <v>STP Patch C</v>
      </c>
    </row>
    <row r="16" spans="2:30">
      <c r="C16" s="26" t="s">
        <v>69</v>
      </c>
      <c r="D16" s="26" t="s">
        <v>52</v>
      </c>
      <c r="E16" s="34" t="s">
        <v>47</v>
      </c>
      <c r="F16" s="26" t="s">
        <v>48</v>
      </c>
      <c r="G16" s="31">
        <v>45997</v>
      </c>
      <c r="I16" s="31" t="s">
        <v>53</v>
      </c>
      <c r="J16" s="26">
        <v>1711169173</v>
      </c>
      <c r="K16" s="26" t="s">
        <v>54</v>
      </c>
      <c r="L16" s="26">
        <v>1730128174</v>
      </c>
      <c r="M16" s="26" t="s">
        <v>57</v>
      </c>
      <c r="N16" s="32">
        <v>46006</v>
      </c>
      <c r="O16" s="32">
        <v>46022</v>
      </c>
      <c r="P16"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17</v>
      </c>
      <c r="Q16" s="27" cm="1">
        <f t="array" ref="Q16">_xlfn.XLOOKUP(K16&amp;"|"&amp;M16,ServiceCodeTable[Facility]&amp;"|"&amp;ServiceCodeTable[Service / Patch Code],ServiceCodeTable[Rate],"Complete prior field or update ServiceCodeTable")</f>
        <v>325</v>
      </c>
      <c r="R16" s="27">
        <f>IFERROR(InvoiceLines[[#This Row],[Rate]]*InvoiceLines[[#This Row],[Total Units]],"")</f>
        <v>5525</v>
      </c>
      <c r="V16" s="26" t="str">
        <v>Adjustment</v>
      </c>
      <c r="W16" s="26" t="str">
        <v>Bed Hold (STP/SNF)</v>
      </c>
      <c r="X16" s="26" t="str">
        <v>Enhanced 1:1</v>
      </c>
      <c r="Y16" s="26" t="str">
        <v>Indigent STP Patch A</v>
      </c>
      <c r="Z16" s="26" t="str">
        <v>Indigent STP Patch B</v>
      </c>
      <c r="AA16" s="26" t="str">
        <v>Indigent STP Patch C</v>
      </c>
      <c r="AB16" s="26" t="str">
        <v>STP Patch A</v>
      </c>
      <c r="AC16" s="26" t="str">
        <v>STP Patch B</v>
      </c>
      <c r="AD16" s="26" t="str">
        <v>STP Patch C</v>
      </c>
    </row>
    <row r="17" spans="5:5">
      <c r="E17" s="34"/>
    </row>
    <row r="18" spans="5:5">
      <c r="E18" s="34"/>
    </row>
    <row r="19" spans="5:5">
      <c r="E19" s="34"/>
    </row>
    <row r="20" spans="5:5">
      <c r="E20" s="34"/>
    </row>
  </sheetData>
  <phoneticPr fontId="4" type="noConversion"/>
  <conditionalFormatting sqref="P4:P1048576">
    <cfRule type="expression" dxfId="42" priority="3">
      <formula>M4="Adjustment"</formula>
    </cfRule>
  </conditionalFormatting>
  <conditionalFormatting sqref="Q4:Q1048576">
    <cfRule type="expression" dxfId="41" priority="2">
      <formula>M4="Adjustment"</formula>
    </cfRule>
  </conditionalFormatting>
  <conditionalFormatting sqref="R4:R1048576">
    <cfRule type="expression" dxfId="40" priority="1">
      <formula>M4="Adjustment"</formula>
    </cfRule>
  </conditionalFormatting>
  <conditionalFormatting sqref="S4:S16">
    <cfRule type="expression" dxfId="39" priority="5">
      <formula>$M4&lt;&gt;"Adjustment"</formula>
    </cfRule>
  </conditionalFormatting>
  <conditionalFormatting sqref="T4:T1048576">
    <cfRule type="expression" dxfId="38" priority="8">
      <formula>AND($T4="",$M4="Adjustment")</formula>
    </cfRule>
  </conditionalFormatting>
  <dataValidations count="4">
    <dataValidation type="list" allowBlank="1" showInputMessage="1" showErrorMessage="1" sqref="M4:M16" xr:uid="{55A2CC82-48A2-4F09-AF73-495B0345F52A}">
      <formula1>U4:AL4</formula1>
    </dataValidation>
    <dataValidation type="date" allowBlank="1" showInputMessage="1" showErrorMessage="1" sqref="N4:N16 O5:O6 O8 O10:O11" xr:uid="{1E1600E9-A9BF-43AC-81FA-3AFE7713004A}">
      <formula1>40179</formula1>
      <formula2>49674</formula2>
    </dataValidation>
    <dataValidation type="list" allowBlank="1" showInputMessage="1" showErrorMessage="1" sqref="K4:K16" xr:uid="{E252143D-8828-4F17-8967-C03023E5311A}">
      <formula1>Facility</formula1>
    </dataValidation>
    <dataValidation type="list" allowBlank="1" showInputMessage="1" showErrorMessage="1" sqref="C4:C16" xr:uid="{982EA8C8-DF47-4A7E-8207-9533B755F9E6}">
      <formula1>Bill_To_County</formula1>
    </dataValidation>
  </dataValidations>
  <pageMargins left="0.75" right="0.75" top="1" bottom="1" header="0.5" footer="0.5"/>
  <pageSetup orientation="portrait" horizontalDpi="0" verticalDpi="0"/>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B8536-5399-49BD-A8F1-13DBF58D4DB8}">
  <sheetPr>
    <tabColor theme="5" tint="0.59999389629810485"/>
  </sheetPr>
  <dimension ref="A1:O6"/>
  <sheetViews>
    <sheetView zoomScale="130" zoomScaleNormal="130" workbookViewId="0">
      <selection activeCell="G16" sqref="G16"/>
    </sheetView>
  </sheetViews>
  <sheetFormatPr defaultRowHeight="15"/>
  <cols>
    <col min="1" max="11" width="16.42578125" style="26" customWidth="1"/>
    <col min="12" max="12" width="28.42578125" style="26" bestFit="1" customWidth="1"/>
    <col min="13" max="13" width="27.28515625" style="26" bestFit="1" customWidth="1"/>
    <col min="14" max="18" width="16.42578125" style="26" customWidth="1"/>
    <col min="19" max="16384" width="9.140625" style="26"/>
  </cols>
  <sheetData>
    <row r="1" spans="1:15" ht="15.75">
      <c r="A1" s="28" t="s">
        <v>70</v>
      </c>
    </row>
    <row r="2" spans="1:15" ht="15.75">
      <c r="A2" s="26" t="s">
        <v>26</v>
      </c>
      <c r="B2" s="26" t="s">
        <v>27</v>
      </c>
      <c r="C2" s="26" t="s">
        <v>28</v>
      </c>
      <c r="D2" s="26" t="s">
        <v>29</v>
      </c>
      <c r="E2" s="26" t="s">
        <v>30</v>
      </c>
      <c r="F2" s="26" t="s">
        <v>31</v>
      </c>
      <c r="G2" s="26" t="s">
        <v>71</v>
      </c>
      <c r="H2" s="26" t="s">
        <v>33</v>
      </c>
      <c r="I2" s="26" t="s">
        <v>34</v>
      </c>
      <c r="J2" s="26" t="s">
        <v>35</v>
      </c>
      <c r="K2" s="26" t="s">
        <v>36</v>
      </c>
      <c r="L2" s="26" t="s">
        <v>72</v>
      </c>
      <c r="M2" s="26" t="s">
        <v>73</v>
      </c>
      <c r="O2" s="28"/>
    </row>
    <row r="3" spans="1:15">
      <c r="A3" s="26" t="s">
        <v>69</v>
      </c>
      <c r="B3" s="26" t="s">
        <v>46</v>
      </c>
      <c r="C3" s="26" t="s">
        <v>47</v>
      </c>
      <c r="D3" s="26" t="s">
        <v>48</v>
      </c>
      <c r="E3" s="26">
        <v>45380</v>
      </c>
      <c r="G3" s="26" t="s">
        <v>49</v>
      </c>
      <c r="H3" s="26">
        <v>1733158176</v>
      </c>
      <c r="I3" s="26" t="s">
        <v>50</v>
      </c>
      <c r="J3" s="26">
        <v>1942228838</v>
      </c>
      <c r="K3" s="26" t="s">
        <v>51</v>
      </c>
      <c r="L3" s="32">
        <v>45992</v>
      </c>
      <c r="M3" s="32">
        <v>46022</v>
      </c>
    </row>
    <row r="4" spans="1:15">
      <c r="A4" s="26" t="s">
        <v>69</v>
      </c>
      <c r="B4" s="26" t="s">
        <v>52</v>
      </c>
      <c r="C4" s="26" t="s">
        <v>47</v>
      </c>
      <c r="D4" s="26" t="s">
        <v>48</v>
      </c>
      <c r="E4" s="26">
        <v>45997</v>
      </c>
      <c r="G4" s="26" t="s">
        <v>53</v>
      </c>
      <c r="H4" s="26">
        <v>1711169173</v>
      </c>
      <c r="I4" s="26" t="s">
        <v>54</v>
      </c>
      <c r="J4" s="26">
        <v>1730128174</v>
      </c>
      <c r="K4" s="26" t="s">
        <v>55</v>
      </c>
      <c r="L4" s="32">
        <v>45992</v>
      </c>
      <c r="M4" s="32">
        <v>46005</v>
      </c>
    </row>
    <row r="5" spans="1:15">
      <c r="A5" s="26" t="s">
        <v>69</v>
      </c>
      <c r="B5" s="26" t="s">
        <v>52</v>
      </c>
      <c r="C5" s="26" t="s">
        <v>47</v>
      </c>
      <c r="D5" s="26" t="s">
        <v>48</v>
      </c>
      <c r="E5" s="26">
        <v>45997</v>
      </c>
      <c r="G5" s="26" t="s">
        <v>53</v>
      </c>
      <c r="H5" s="26">
        <v>1711169173</v>
      </c>
      <c r="I5" s="26" t="s">
        <v>54</v>
      </c>
      <c r="J5" s="26">
        <v>1730128174</v>
      </c>
      <c r="K5" s="26" t="s">
        <v>57</v>
      </c>
      <c r="L5" s="32">
        <v>46006</v>
      </c>
      <c r="M5" s="32">
        <v>46022</v>
      </c>
    </row>
    <row r="6" spans="1:15">
      <c r="A6" s="26" t="s">
        <v>69</v>
      </c>
      <c r="B6" s="26" t="s">
        <v>61</v>
      </c>
      <c r="C6" s="26" t="s">
        <v>47</v>
      </c>
      <c r="D6" s="26" t="s">
        <v>48</v>
      </c>
      <c r="E6" s="26">
        <v>45983</v>
      </c>
      <c r="G6" s="26" t="s">
        <v>74</v>
      </c>
      <c r="H6" s="26">
        <v>1711169173</v>
      </c>
      <c r="I6" s="26" t="s">
        <v>59</v>
      </c>
      <c r="J6" s="26">
        <v>1508063322</v>
      </c>
      <c r="K6" s="26" t="s">
        <v>63</v>
      </c>
      <c r="L6" s="32">
        <v>45992</v>
      </c>
      <c r="M6" s="32">
        <v>45993.041666666664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D1528-0D3D-424E-B45C-C183BD32D22D}">
  <sheetPr>
    <tabColor theme="5" tint="0.59999389629810485"/>
  </sheetPr>
  <dimension ref="B1:C19"/>
  <sheetViews>
    <sheetView showGridLines="0" zoomScale="145" zoomScaleNormal="145" workbookViewId="0">
      <selection activeCell="B1" sqref="B1"/>
    </sheetView>
  </sheetViews>
  <sheetFormatPr defaultRowHeight="15"/>
  <cols>
    <col min="1" max="1" width="1.42578125" customWidth="1"/>
    <col min="2" max="2" width="57" bestFit="1" customWidth="1"/>
    <col min="3" max="3" width="134.42578125" bestFit="1" customWidth="1"/>
  </cols>
  <sheetData>
    <row r="1" spans="2:3" s="7" customFormat="1">
      <c r="B1" s="37" t="s">
        <v>75</v>
      </c>
      <c r="C1" s="37" t="s">
        <v>76</v>
      </c>
    </row>
    <row r="2" spans="2:3">
      <c r="B2" s="38" t="s">
        <v>26</v>
      </c>
      <c r="C2" s="38" t="s">
        <v>77</v>
      </c>
    </row>
    <row r="3" spans="2:3">
      <c r="B3" s="38" t="s">
        <v>27</v>
      </c>
      <c r="C3" s="38" t="s">
        <v>78</v>
      </c>
    </row>
    <row r="4" spans="2:3">
      <c r="B4" s="38" t="s">
        <v>28</v>
      </c>
      <c r="C4" s="38" t="s">
        <v>77</v>
      </c>
    </row>
    <row r="5" spans="2:3">
      <c r="B5" s="38" t="s">
        <v>29</v>
      </c>
      <c r="C5" s="38" t="s">
        <v>77</v>
      </c>
    </row>
    <row r="6" spans="2:3">
      <c r="B6" s="38" t="s">
        <v>79</v>
      </c>
      <c r="C6" s="38" t="s">
        <v>77</v>
      </c>
    </row>
    <row r="7" spans="2:3">
      <c r="B7" s="38" t="s">
        <v>30</v>
      </c>
      <c r="C7" s="38" t="s">
        <v>77</v>
      </c>
    </row>
    <row r="8" spans="2:3">
      <c r="B8" s="38" t="s">
        <v>71</v>
      </c>
      <c r="C8" s="38" t="s">
        <v>80</v>
      </c>
    </row>
    <row r="9" spans="2:3">
      <c r="B9" s="38" t="s">
        <v>33</v>
      </c>
      <c r="C9" s="38" t="s">
        <v>80</v>
      </c>
    </row>
    <row r="10" spans="2:3">
      <c r="B10" s="38" t="s">
        <v>34</v>
      </c>
      <c r="C10" s="38" t="s">
        <v>77</v>
      </c>
    </row>
    <row r="11" spans="2:3">
      <c r="B11" s="38" t="s">
        <v>35</v>
      </c>
      <c r="C11" s="38" t="s">
        <v>77</v>
      </c>
    </row>
    <row r="12" spans="2:3">
      <c r="B12" s="38" t="s">
        <v>36</v>
      </c>
      <c r="C12" s="38" t="s">
        <v>77</v>
      </c>
    </row>
    <row r="13" spans="2:3">
      <c r="B13" s="38" t="s">
        <v>37</v>
      </c>
      <c r="C13" s="38" t="s">
        <v>81</v>
      </c>
    </row>
    <row r="14" spans="2:3">
      <c r="B14" s="38" t="s">
        <v>38</v>
      </c>
      <c r="C14" s="38" t="s">
        <v>82</v>
      </c>
    </row>
    <row r="15" spans="2:3">
      <c r="B15" s="38" t="s">
        <v>39</v>
      </c>
      <c r="C15" s="38" t="s">
        <v>77</v>
      </c>
    </row>
    <row r="16" spans="2:3">
      <c r="B16" s="38" t="s">
        <v>40</v>
      </c>
      <c r="C16" s="38" t="s">
        <v>77</v>
      </c>
    </row>
    <row r="17" spans="2:3">
      <c r="B17" s="38" t="s">
        <v>41</v>
      </c>
      <c r="C17" s="38" t="s">
        <v>77</v>
      </c>
    </row>
    <row r="18" spans="2:3">
      <c r="B18" s="38" t="s">
        <v>42</v>
      </c>
      <c r="C18" s="38" t="s">
        <v>77</v>
      </c>
    </row>
    <row r="19" spans="2:3">
      <c r="B19" s="38" t="s">
        <v>43</v>
      </c>
      <c r="C19" s="38" t="s">
        <v>83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81E21-31F7-4069-9EFD-21F43B028F10}">
  <sheetPr>
    <tabColor theme="3" tint="0.89999084444715716"/>
    <pageSetUpPr fitToPage="1"/>
  </sheetPr>
  <dimension ref="C1:L458"/>
  <sheetViews>
    <sheetView showGridLines="0" zoomScale="115" zoomScaleNormal="115" workbookViewId="0">
      <selection activeCell="B1" sqref="B1"/>
    </sheetView>
  </sheetViews>
  <sheetFormatPr defaultColWidth="8.85546875" defaultRowHeight="15"/>
  <cols>
    <col min="1" max="2" width="20.42578125" customWidth="1"/>
    <col min="3" max="3" width="28.28515625" bestFit="1" customWidth="1"/>
    <col min="4" max="4" width="26.5703125" style="6" bestFit="1" customWidth="1"/>
    <col min="5" max="5" width="18.7109375" style="6" bestFit="1" customWidth="1"/>
    <col min="6" max="6" width="16.140625" style="6" bestFit="1" customWidth="1"/>
    <col min="7" max="7" width="14.5703125" style="6" bestFit="1" customWidth="1"/>
    <col min="8" max="8" width="17" customWidth="1"/>
    <col min="9" max="9" width="17.7109375" bestFit="1" customWidth="1"/>
    <col min="10" max="10" width="12" bestFit="1" customWidth="1"/>
    <col min="11" max="11" width="15.85546875" style="1" bestFit="1" customWidth="1"/>
    <col min="12" max="12" width="13.7109375" style="1" bestFit="1" customWidth="1"/>
    <col min="17" max="17" width="19.28515625" bestFit="1" customWidth="1"/>
  </cols>
  <sheetData>
    <row r="1" spans="3:12" ht="26.25">
      <c r="C1" s="11" t="s">
        <v>84</v>
      </c>
      <c r="D1" s="12"/>
      <c r="E1" s="12"/>
      <c r="F1" s="12"/>
      <c r="G1" s="12"/>
      <c r="H1" s="12"/>
      <c r="I1" s="12"/>
      <c r="J1" s="12"/>
      <c r="K1"/>
      <c r="L1"/>
    </row>
    <row r="2" spans="3:12" ht="16.5">
      <c r="C2" s="13"/>
      <c r="D2" s="14"/>
      <c r="E2" s="14"/>
      <c r="F2" s="14"/>
      <c r="G2" s="13"/>
      <c r="H2" s="13"/>
      <c r="I2" s="15"/>
      <c r="J2" s="15"/>
      <c r="K2"/>
      <c r="L2"/>
    </row>
    <row r="3" spans="3:12" ht="18.75">
      <c r="C3" s="16" t="s">
        <v>85</v>
      </c>
      <c r="D3" s="55"/>
      <c r="E3" s="14"/>
      <c r="F3" s="14"/>
      <c r="G3" s="13"/>
      <c r="H3" s="16" t="s">
        <v>86</v>
      </c>
      <c r="I3" s="12"/>
      <c r="J3" s="12"/>
      <c r="K3"/>
      <c r="L3"/>
    </row>
    <row r="4" spans="3:12" ht="16.5">
      <c r="C4" s="17" t="s">
        <v>87</v>
      </c>
      <c r="D4" s="58" t="s">
        <v>88</v>
      </c>
      <c r="E4" s="14"/>
      <c r="F4" s="14"/>
      <c r="G4" s="13"/>
      <c r="H4" s="17" t="s">
        <v>89</v>
      </c>
      <c r="I4" s="18"/>
      <c r="J4" s="15"/>
      <c r="K4"/>
      <c r="L4"/>
    </row>
    <row r="5" spans="3:12" ht="16.5">
      <c r="C5" s="17" t="s">
        <v>90</v>
      </c>
      <c r="D5" s="58" t="s">
        <v>91</v>
      </c>
      <c r="E5" s="14"/>
      <c r="F5" s="14"/>
      <c r="G5" s="13"/>
      <c r="H5" s="17" t="s">
        <v>92</v>
      </c>
      <c r="I5" s="18"/>
      <c r="J5" s="15"/>
      <c r="K5"/>
      <c r="L5"/>
    </row>
    <row r="6" spans="3:12" ht="28.5">
      <c r="C6" s="17" t="s">
        <v>93</v>
      </c>
      <c r="D6" s="58" t="s">
        <v>94</v>
      </c>
      <c r="E6" s="14"/>
      <c r="F6" s="14"/>
      <c r="G6" s="13"/>
      <c r="H6" s="17" t="s">
        <v>95</v>
      </c>
      <c r="I6" s="18">
        <v>45992</v>
      </c>
      <c r="J6" s="15"/>
      <c r="K6"/>
      <c r="L6"/>
    </row>
    <row r="7" spans="3:12" ht="28.5">
      <c r="C7" s="17" t="s">
        <v>96</v>
      </c>
      <c r="D7" s="58" t="s">
        <v>97</v>
      </c>
      <c r="E7" s="14"/>
      <c r="F7" s="14"/>
      <c r="G7" s="13"/>
      <c r="H7" s="17" t="s">
        <v>98</v>
      </c>
      <c r="I7" s="18">
        <v>46022</v>
      </c>
      <c r="J7" s="15"/>
      <c r="K7"/>
      <c r="L7"/>
    </row>
    <row r="8" spans="3:12" ht="16.5">
      <c r="C8" s="17" t="s">
        <v>99</v>
      </c>
      <c r="D8" s="59"/>
      <c r="E8" s="14"/>
      <c r="F8" s="14"/>
      <c r="G8" s="13"/>
      <c r="H8" s="17" t="s">
        <v>100</v>
      </c>
      <c r="I8" s="19"/>
      <c r="J8" s="15"/>
      <c r="K8"/>
      <c r="L8"/>
    </row>
    <row r="9" spans="3:12" ht="18.75">
      <c r="C9" s="16" t="s">
        <v>101</v>
      </c>
      <c r="D9" s="55"/>
      <c r="E9" s="14"/>
      <c r="F9" s="14"/>
      <c r="G9" s="13"/>
      <c r="H9" s="16" t="s">
        <v>102</v>
      </c>
      <c r="I9" s="12"/>
      <c r="J9" s="12"/>
      <c r="K9"/>
      <c r="L9"/>
    </row>
    <row r="10" spans="3:12" ht="16.5">
      <c r="C10" s="20" t="s">
        <v>45</v>
      </c>
      <c r="D10" s="14"/>
      <c r="E10" s="14"/>
      <c r="F10" s="14"/>
      <c r="G10" s="13"/>
      <c r="H10" s="20" t="s">
        <v>88</v>
      </c>
      <c r="I10" s="15"/>
      <c r="J10" s="13"/>
      <c r="K10"/>
      <c r="L10"/>
    </row>
    <row r="11" spans="3:12" ht="16.5">
      <c r="C11" s="13" t="str">
        <f>_xlfn.IFNA(_xlfn.XLOOKUP(C10,CountyPayerTable[Bill To County],CountyPayerTable[Bill To Address]),"Update County Table")</f>
        <v>3800 McCall Ave</v>
      </c>
      <c r="D11" s="14"/>
      <c r="E11" s="14"/>
      <c r="F11" s="14"/>
      <c r="G11" s="13"/>
      <c r="H11" s="18" t="s">
        <v>91</v>
      </c>
      <c r="I11" s="13"/>
      <c r="J11" s="13"/>
      <c r="K11"/>
      <c r="L11"/>
    </row>
    <row r="12" spans="3:12" ht="16.5">
      <c r="C12" s="13" t="str">
        <f>_xlfn.IFNA(_xlfn.XLOOKUP(C10,CountyPayerTable[Bill To County],CountyPayerTable[Bill To Address
City, State Zip]),"Update County Table")</f>
        <v>Selma, California 93662</v>
      </c>
      <c r="D12" s="14"/>
      <c r="E12" s="14"/>
      <c r="F12" s="14"/>
      <c r="G12" s="13"/>
      <c r="H12" s="13" t="s">
        <v>94</v>
      </c>
      <c r="I12" s="13"/>
      <c r="J12" s="13"/>
      <c r="K12"/>
      <c r="L12"/>
    </row>
    <row r="13" spans="3:12" ht="16.5">
      <c r="C13" s="13"/>
      <c r="D13" s="14"/>
      <c r="E13" s="14"/>
      <c r="F13" s="14"/>
      <c r="G13" s="13"/>
      <c r="H13" s="13"/>
      <c r="I13" s="13"/>
      <c r="J13" s="13"/>
      <c r="K13"/>
      <c r="L13"/>
    </row>
    <row r="14" spans="3:12" ht="18.75">
      <c r="C14" s="62" t="s">
        <v>103</v>
      </c>
      <c r="D14" s="63">
        <f>SUM(_xlfn.TAKE(_xlfn.ANCHORARRAY(C19),,-1))</f>
        <v>64356</v>
      </c>
      <c r="E14" s="14"/>
      <c r="F14" s="14"/>
      <c r="G14" s="13"/>
      <c r="H14" s="13"/>
      <c r="K14"/>
      <c r="L14"/>
    </row>
    <row r="15" spans="3:12" ht="18.75">
      <c r="C15" s="64" t="s">
        <v>104</v>
      </c>
      <c r="D15" s="65">
        <f>SUMIFS(InvoiceLines[Adjustment Amount],
InvoiceLines[Service],"Adjustment",InvoiceLines[Bill To County],
Invoice!$C$10,InvoiceLines[Service Start Date &amp; Time
*Enter exact time for hourly services*],
"&gt;="&amp;Invoice!I6,
InvoiceLines[Service End Date &amp; Time
*Enter exact time for hourly services*],"&lt;="&amp;Invoice!I7)</f>
        <v>-600</v>
      </c>
      <c r="E15" s="14"/>
      <c r="F15" s="14"/>
      <c r="G15" s="13"/>
      <c r="H15" s="13"/>
      <c r="K15"/>
      <c r="L15"/>
    </row>
    <row r="16" spans="3:12" ht="18.75">
      <c r="C16" s="64" t="s">
        <v>105</v>
      </c>
      <c r="D16" s="65">
        <f>SUM(D14:D15)</f>
        <v>63756</v>
      </c>
      <c r="E16" s="14"/>
      <c r="F16" s="14"/>
      <c r="G16" s="13"/>
      <c r="H16" s="13"/>
      <c r="K16"/>
      <c r="L16"/>
    </row>
    <row r="17" spans="3:12" ht="16.5">
      <c r="C17" s="13"/>
      <c r="D17" s="14"/>
      <c r="E17" s="14"/>
      <c r="F17" s="14"/>
      <c r="G17" s="13"/>
      <c r="H17" s="13"/>
      <c r="I17" s="15"/>
      <c r="J17" s="15"/>
      <c r="K17"/>
      <c r="L17"/>
    </row>
    <row r="18" spans="3:12" ht="37.5">
      <c r="C18" s="66" t="s">
        <v>106</v>
      </c>
      <c r="D18" s="66" t="s">
        <v>34</v>
      </c>
      <c r="E18" s="66" t="s">
        <v>36</v>
      </c>
      <c r="F18" s="67" t="s">
        <v>107</v>
      </c>
      <c r="G18" s="67" t="s">
        <v>108</v>
      </c>
      <c r="H18" s="67" t="s">
        <v>39</v>
      </c>
      <c r="I18" s="67" t="s">
        <v>40</v>
      </c>
      <c r="J18" s="66" t="s">
        <v>109</v>
      </c>
      <c r="K18"/>
      <c r="L18"/>
    </row>
    <row r="19" spans="3:12">
      <c r="C19" s="21" t="str" cm="1">
        <f t="array" ref="C19:J27">_xlfn._xlws.SORT(_xlfn.UNIQUE(_xlfn._xlws.FILTER(_xlfn.VSTACK(
_xlfn.HSTACK(InvoiceLines[County Supplied Client ID],
InvoiceLines[Facility],
InvoiceLines[Service],
InvoiceLines[Service Start Date &amp; Time
*Enter exact time for hourly services*],
InvoiceLines[Service End Date &amp; Time
*Enter exact time for hourly services*],
InvoiceLines[Total Units],
InvoiceLines[Rate],
InvoiceLines[Charge Amount])
),
(_xlfn.VSTACK(InvoiceLines[Service Start Date &amp; Time
*Enter exact time for hourly services*])&gt;=I6)*
(_xlfn.VSTACK(InvoiceLines[Service End Date &amp; Time
*Enter exact time for hourly services*])&lt;=I7)*
(_xlfn.VSTACK(InvoiceLines[Bill To County])=C10)*
(_xlfn.VSTACK(InvoiceLines[Service]&lt;&gt;"Adjustment")))))</f>
        <v>0001</v>
      </c>
      <c r="D19" s="57" t="str">
        <v>Crestwood Treatment Center</v>
      </c>
      <c r="E19" s="25" t="str">
        <v>Indigent STP Patch C</v>
      </c>
      <c r="F19" s="22">
        <v>45992</v>
      </c>
      <c r="G19" s="22">
        <v>46022</v>
      </c>
      <c r="H19" s="53">
        <v>31</v>
      </c>
      <c r="I19" s="23">
        <v>671.5</v>
      </c>
      <c r="J19" s="54">
        <v>20816.5</v>
      </c>
      <c r="K19"/>
      <c r="L19"/>
    </row>
    <row r="20" spans="3:12">
      <c r="C20" s="21" t="str">
        <v>0002</v>
      </c>
      <c r="D20" s="57" t="str">
        <v>Crestwood Manor</v>
      </c>
      <c r="E20" s="25" t="str">
        <v>STP Patch B</v>
      </c>
      <c r="F20" s="22">
        <v>45992</v>
      </c>
      <c r="G20" s="22">
        <v>46005</v>
      </c>
      <c r="H20" s="53">
        <v>14</v>
      </c>
      <c r="I20" s="23">
        <v>360</v>
      </c>
      <c r="J20" s="54">
        <v>5040</v>
      </c>
      <c r="K20"/>
      <c r="L20"/>
    </row>
    <row r="21" spans="3:12">
      <c r="C21" s="21" t="str">
        <v>0002</v>
      </c>
      <c r="D21" s="57" t="str">
        <v>Crestwood Manor</v>
      </c>
      <c r="E21" s="25" t="str">
        <v>STP Patch A</v>
      </c>
      <c r="F21" s="22">
        <v>46006</v>
      </c>
      <c r="G21" s="22">
        <v>46022</v>
      </c>
      <c r="H21" s="53">
        <v>17</v>
      </c>
      <c r="I21" s="23">
        <v>325</v>
      </c>
      <c r="J21" s="54">
        <v>5525</v>
      </c>
      <c r="K21"/>
      <c r="L21"/>
    </row>
    <row r="22" spans="3:12">
      <c r="C22" s="21" t="str">
        <v>0003</v>
      </c>
      <c r="D22" s="57" t="str">
        <v>Crestwood Sunnyvale MHRC</v>
      </c>
      <c r="E22" s="25" t="str">
        <v>IMD Day</v>
      </c>
      <c r="F22" s="22">
        <v>45992</v>
      </c>
      <c r="G22" s="22">
        <v>46022</v>
      </c>
      <c r="H22" s="53">
        <v>31</v>
      </c>
      <c r="I22" s="23">
        <v>371</v>
      </c>
      <c r="J22" s="54">
        <v>11501</v>
      </c>
      <c r="K22"/>
      <c r="L22"/>
    </row>
    <row r="23" spans="3:12">
      <c r="C23" s="21" t="str">
        <v>0004</v>
      </c>
      <c r="D23" s="57" t="str">
        <v>Crestwood Sunnyvale MHRC</v>
      </c>
      <c r="E23" s="25" t="str">
        <v>Enhanced 1:1</v>
      </c>
      <c r="F23" s="22">
        <v>45992</v>
      </c>
      <c r="G23" s="22">
        <v>45992.0625</v>
      </c>
      <c r="H23" s="53">
        <v>1.5</v>
      </c>
      <c r="I23" s="23">
        <v>65</v>
      </c>
      <c r="J23" s="54">
        <v>97.5</v>
      </c>
      <c r="K23"/>
      <c r="L23"/>
    </row>
    <row r="24" spans="3:12">
      <c r="C24" s="21" t="str">
        <v>0004</v>
      </c>
      <c r="D24" s="57" t="str">
        <v>Crestwood Sunnyvale MHRC</v>
      </c>
      <c r="E24" s="25" t="str">
        <v>IMD Day</v>
      </c>
      <c r="F24" s="22">
        <v>45992</v>
      </c>
      <c r="G24" s="22">
        <v>46022</v>
      </c>
      <c r="H24" s="53">
        <v>31</v>
      </c>
      <c r="I24" s="23">
        <v>371</v>
      </c>
      <c r="J24" s="54">
        <v>11501</v>
      </c>
      <c r="K24"/>
      <c r="L24"/>
    </row>
    <row r="25" spans="3:12">
      <c r="C25" s="21" t="str">
        <v>0005</v>
      </c>
      <c r="D25" s="57" t="str">
        <v>Crestwood Sunnyvale MHRC</v>
      </c>
      <c r="E25" s="25" t="str">
        <v>Bed Hold (IMD Day)</v>
      </c>
      <c r="F25" s="22">
        <v>45992</v>
      </c>
      <c r="G25" s="22">
        <v>45993</v>
      </c>
      <c r="H25" s="53">
        <v>2</v>
      </c>
      <c r="I25" s="23">
        <v>300</v>
      </c>
      <c r="J25" s="54">
        <v>600</v>
      </c>
      <c r="K25"/>
      <c r="L25"/>
    </row>
    <row r="26" spans="3:12">
      <c r="C26" s="21" t="str">
        <v>0006</v>
      </c>
      <c r="D26" s="57" t="str">
        <v>Crestwood Sunnyvale MHRC</v>
      </c>
      <c r="E26" s="25" t="str">
        <v>IMD Day</v>
      </c>
      <c r="F26" s="22">
        <v>45994</v>
      </c>
      <c r="G26" s="22">
        <v>46016</v>
      </c>
      <c r="H26" s="53">
        <v>23</v>
      </c>
      <c r="I26" s="23">
        <v>371</v>
      </c>
      <c r="J26" s="54">
        <v>8533</v>
      </c>
      <c r="K26"/>
      <c r="L26"/>
    </row>
    <row r="27" spans="3:12">
      <c r="C27" s="21" t="str">
        <v>0007</v>
      </c>
      <c r="D27" s="57" t="str">
        <v>Crestwood Sunnyvale MHRC</v>
      </c>
      <c r="E27" s="25" t="str">
        <v>IMD Day</v>
      </c>
      <c r="F27" s="22">
        <v>45992</v>
      </c>
      <c r="G27" s="22">
        <v>45993</v>
      </c>
      <c r="H27" s="53">
        <v>2</v>
      </c>
      <c r="I27" s="23">
        <v>371</v>
      </c>
      <c r="J27" s="54">
        <v>742</v>
      </c>
      <c r="K27"/>
      <c r="L27"/>
    </row>
    <row r="28" spans="3:12">
      <c r="C28" s="21"/>
      <c r="D28" s="57"/>
      <c r="E28" s="25"/>
      <c r="F28" s="22"/>
      <c r="G28" s="22"/>
      <c r="H28" s="53"/>
      <c r="I28" s="23"/>
      <c r="J28" s="54"/>
      <c r="K28"/>
      <c r="L28"/>
    </row>
    <row r="29" spans="3:12">
      <c r="C29" s="8"/>
      <c r="D29" s="60"/>
      <c r="E29" s="25"/>
      <c r="F29" s="22"/>
      <c r="G29" s="22"/>
      <c r="H29" s="53"/>
      <c r="I29" s="23"/>
      <c r="J29" s="54"/>
      <c r="K29" s="9"/>
      <c r="L29" s="3"/>
    </row>
    <row r="30" spans="3:12">
      <c r="C30" s="8"/>
      <c r="D30" s="60"/>
      <c r="E30" s="25"/>
      <c r="F30" s="22"/>
      <c r="G30" s="22"/>
      <c r="H30" s="53"/>
      <c r="I30" s="23"/>
      <c r="J30" s="54"/>
      <c r="K30" s="9"/>
      <c r="L30" s="3"/>
    </row>
    <row r="31" spans="3:12">
      <c r="C31" s="8"/>
      <c r="D31" s="60"/>
      <c r="E31" s="25"/>
      <c r="F31" s="22"/>
      <c r="G31" s="22"/>
      <c r="H31" s="53"/>
      <c r="I31" s="23"/>
      <c r="J31" s="54"/>
      <c r="K31" s="9"/>
      <c r="L31" s="3"/>
    </row>
    <row r="32" spans="3:12">
      <c r="C32" s="8"/>
      <c r="D32" s="60"/>
      <c r="E32" s="25"/>
      <c r="F32" s="22"/>
      <c r="G32" s="22"/>
      <c r="H32" s="53"/>
      <c r="I32" s="23"/>
      <c r="J32" s="54"/>
      <c r="K32" s="9"/>
      <c r="L32" s="3"/>
    </row>
    <row r="33" spans="3:12">
      <c r="C33" s="8"/>
      <c r="D33" s="60"/>
      <c r="E33" s="25"/>
      <c r="F33" s="22"/>
      <c r="G33" s="22"/>
      <c r="H33" s="53"/>
      <c r="I33" s="23"/>
      <c r="J33" s="54"/>
      <c r="K33" s="9"/>
      <c r="L33" s="3"/>
    </row>
    <row r="34" spans="3:12">
      <c r="C34" s="5"/>
      <c r="E34" s="25"/>
      <c r="F34" s="22"/>
      <c r="G34" s="22"/>
      <c r="H34" s="53"/>
      <c r="I34" s="23"/>
      <c r="J34" s="54"/>
      <c r="K34" s="10"/>
      <c r="L34" s="2"/>
    </row>
    <row r="35" spans="3:12">
      <c r="C35" s="5"/>
      <c r="E35" s="25"/>
      <c r="F35" s="22"/>
      <c r="G35" s="22"/>
      <c r="H35" s="53"/>
      <c r="I35" s="23"/>
      <c r="J35" s="54"/>
      <c r="K35" s="10"/>
      <c r="L35" s="2"/>
    </row>
    <row r="36" spans="3:12">
      <c r="C36" s="5"/>
      <c r="E36" s="25"/>
      <c r="F36" s="22"/>
      <c r="G36" s="22"/>
      <c r="H36" s="53"/>
      <c r="I36" s="23"/>
      <c r="J36" s="54"/>
      <c r="K36" s="10"/>
      <c r="L36" s="2"/>
    </row>
    <row r="37" spans="3:12">
      <c r="C37" s="5"/>
      <c r="E37" s="25"/>
      <c r="F37" s="22"/>
      <c r="G37" s="22"/>
      <c r="H37" s="53"/>
      <c r="I37" s="23"/>
      <c r="J37" s="54"/>
      <c r="K37" s="10"/>
      <c r="L37" s="2"/>
    </row>
    <row r="38" spans="3:12">
      <c r="C38" s="5"/>
      <c r="E38" s="25"/>
      <c r="F38" s="22"/>
      <c r="G38" s="22"/>
      <c r="H38" s="53"/>
      <c r="I38" s="23"/>
      <c r="J38" s="54"/>
      <c r="K38" s="10"/>
      <c r="L38" s="2"/>
    </row>
    <row r="39" spans="3:12">
      <c r="C39" s="5"/>
      <c r="E39" s="25"/>
      <c r="F39" s="22"/>
      <c r="G39" s="22"/>
      <c r="H39" s="53"/>
      <c r="I39" s="23"/>
      <c r="J39" s="54"/>
      <c r="K39" s="10"/>
      <c r="L39" s="2"/>
    </row>
    <row r="40" spans="3:12">
      <c r="C40" s="5"/>
      <c r="E40" s="25"/>
      <c r="F40" s="22"/>
      <c r="G40" s="22"/>
      <c r="H40" s="53"/>
      <c r="I40" s="23"/>
      <c r="J40" s="54"/>
      <c r="K40" s="10"/>
      <c r="L40" s="2"/>
    </row>
    <row r="41" spans="3:12">
      <c r="C41" s="5"/>
      <c r="E41" s="25"/>
      <c r="F41" s="22"/>
      <c r="G41" s="22"/>
      <c r="H41" s="53"/>
      <c r="I41" s="23"/>
      <c r="J41" s="54"/>
      <c r="K41" s="10"/>
      <c r="L41" s="2"/>
    </row>
    <row r="42" spans="3:12">
      <c r="C42" s="5"/>
      <c r="E42" s="25"/>
      <c r="F42" s="22"/>
      <c r="G42" s="22"/>
      <c r="H42" s="53"/>
      <c r="I42" s="23"/>
      <c r="J42" s="54"/>
      <c r="K42" s="10"/>
      <c r="L42" s="2"/>
    </row>
    <row r="43" spans="3:12">
      <c r="C43" s="5"/>
      <c r="E43" s="25"/>
      <c r="F43" s="22"/>
      <c r="G43" s="22"/>
      <c r="H43" s="53"/>
      <c r="I43" s="23"/>
      <c r="J43" s="54"/>
      <c r="K43" s="10"/>
      <c r="L43" s="2"/>
    </row>
    <row r="44" spans="3:12">
      <c r="C44" s="5"/>
      <c r="E44" s="25"/>
      <c r="F44" s="22"/>
      <c r="G44" s="22"/>
      <c r="H44" s="53"/>
      <c r="I44" s="23"/>
      <c r="J44" s="54"/>
      <c r="K44" s="10"/>
      <c r="L44" s="2"/>
    </row>
    <row r="45" spans="3:12">
      <c r="C45" s="5"/>
      <c r="E45" s="25"/>
      <c r="F45" s="22"/>
      <c r="G45" s="22"/>
      <c r="H45" s="53"/>
      <c r="I45" s="23"/>
      <c r="J45" s="54"/>
      <c r="K45" s="10"/>
      <c r="L45" s="2"/>
    </row>
    <row r="46" spans="3:12">
      <c r="C46" s="5"/>
      <c r="E46" s="25"/>
      <c r="F46" s="22"/>
      <c r="G46" s="22"/>
      <c r="H46" s="53"/>
      <c r="I46" s="23"/>
      <c r="J46" s="54"/>
      <c r="K46" s="10"/>
      <c r="L46" s="2"/>
    </row>
    <row r="47" spans="3:12">
      <c r="C47" s="5"/>
      <c r="E47" s="25"/>
      <c r="F47" s="22"/>
      <c r="G47" s="22"/>
      <c r="H47" s="53"/>
      <c r="I47" s="23"/>
      <c r="J47" s="54"/>
      <c r="K47" s="10"/>
      <c r="L47" s="2"/>
    </row>
    <row r="48" spans="3:12">
      <c r="C48" s="5"/>
      <c r="E48" s="25"/>
      <c r="F48" s="22"/>
      <c r="G48" s="22"/>
      <c r="H48" s="53"/>
      <c r="I48" s="23"/>
      <c r="J48" s="54"/>
      <c r="K48" s="10"/>
      <c r="L48" s="2"/>
    </row>
    <row r="49" spans="3:12">
      <c r="C49" s="5"/>
      <c r="E49" s="25"/>
      <c r="F49" s="22"/>
      <c r="G49" s="22"/>
      <c r="H49" s="53"/>
      <c r="I49" s="23"/>
      <c r="J49" s="54"/>
      <c r="K49" s="10"/>
      <c r="L49" s="2"/>
    </row>
    <row r="50" spans="3:12">
      <c r="C50" s="5"/>
      <c r="E50" s="25"/>
      <c r="F50" s="22"/>
      <c r="G50" s="22"/>
      <c r="H50" s="53"/>
      <c r="I50" s="23"/>
      <c r="J50" s="54"/>
      <c r="K50" s="10"/>
      <c r="L50" s="2"/>
    </row>
    <row r="51" spans="3:12">
      <c r="C51" s="5"/>
      <c r="E51" s="25"/>
      <c r="F51" s="22"/>
      <c r="G51" s="22"/>
      <c r="H51" s="53"/>
      <c r="I51" s="23"/>
      <c r="J51" s="54"/>
      <c r="K51" s="10"/>
      <c r="L51" s="2"/>
    </row>
    <row r="52" spans="3:12">
      <c r="C52" s="5"/>
      <c r="E52" s="25"/>
      <c r="F52" s="22"/>
      <c r="G52" s="22"/>
      <c r="H52" s="53"/>
      <c r="I52" s="23"/>
      <c r="J52" s="54"/>
      <c r="K52" s="10"/>
      <c r="L52" s="2"/>
    </row>
    <row r="53" spans="3:12">
      <c r="C53" s="5"/>
      <c r="E53" s="25"/>
      <c r="F53" s="22"/>
      <c r="G53" s="22"/>
      <c r="H53" s="53"/>
      <c r="I53" s="23"/>
      <c r="J53" s="54"/>
      <c r="K53" s="10"/>
      <c r="L53" s="2"/>
    </row>
    <row r="54" spans="3:12">
      <c r="C54" s="5"/>
      <c r="E54" s="25"/>
      <c r="F54" s="22"/>
      <c r="G54" s="22"/>
      <c r="H54" s="53"/>
      <c r="I54" s="23"/>
      <c r="J54" s="54"/>
      <c r="K54" s="10"/>
      <c r="L54" s="2"/>
    </row>
    <row r="55" spans="3:12">
      <c r="C55" s="5"/>
      <c r="E55" s="25"/>
      <c r="F55" s="22"/>
      <c r="G55" s="22"/>
      <c r="H55" s="53"/>
      <c r="I55" s="23"/>
      <c r="J55" s="54"/>
      <c r="K55" s="10"/>
      <c r="L55" s="2"/>
    </row>
    <row r="56" spans="3:12">
      <c r="C56" s="5"/>
      <c r="E56" s="25"/>
      <c r="F56" s="22"/>
      <c r="G56" s="22"/>
      <c r="H56" s="53"/>
      <c r="I56" s="23"/>
      <c r="J56" s="54"/>
      <c r="K56" s="10"/>
      <c r="L56" s="2"/>
    </row>
    <row r="57" spans="3:12">
      <c r="C57" s="5"/>
      <c r="E57" s="25"/>
      <c r="F57" s="22"/>
      <c r="G57" s="22"/>
      <c r="H57" s="53"/>
      <c r="I57" s="23"/>
      <c r="J57" s="54"/>
      <c r="K57" s="10"/>
      <c r="L57" s="2"/>
    </row>
    <row r="58" spans="3:12">
      <c r="C58" s="5"/>
      <c r="E58" s="25"/>
      <c r="F58" s="22"/>
      <c r="G58" s="22"/>
      <c r="H58" s="53"/>
      <c r="I58" s="23"/>
      <c r="J58" s="54"/>
      <c r="K58" s="10"/>
      <c r="L58" s="2"/>
    </row>
    <row r="59" spans="3:12">
      <c r="C59" s="5"/>
      <c r="E59" s="25"/>
      <c r="F59" s="22"/>
      <c r="G59" s="22"/>
      <c r="H59" s="53"/>
      <c r="I59" s="23"/>
      <c r="J59" s="54"/>
      <c r="K59" s="10"/>
      <c r="L59" s="2"/>
    </row>
    <row r="60" spans="3:12">
      <c r="C60" s="5"/>
      <c r="E60" s="25"/>
      <c r="F60" s="22"/>
      <c r="G60" s="22"/>
      <c r="H60" s="53"/>
      <c r="I60" s="23"/>
      <c r="J60" s="54"/>
      <c r="K60" s="10"/>
      <c r="L60" s="2"/>
    </row>
    <row r="61" spans="3:12">
      <c r="C61" s="5"/>
      <c r="E61" s="25"/>
      <c r="F61" s="22"/>
      <c r="G61" s="22"/>
      <c r="H61" s="53"/>
      <c r="I61" s="23"/>
      <c r="J61" s="54"/>
      <c r="K61" s="10"/>
      <c r="L61" s="2"/>
    </row>
    <row r="62" spans="3:12">
      <c r="C62" s="5"/>
      <c r="E62" s="25"/>
      <c r="F62" s="22"/>
      <c r="G62" s="22"/>
      <c r="H62" s="53"/>
      <c r="I62" s="23"/>
      <c r="J62" s="54"/>
      <c r="K62" s="10"/>
      <c r="L62" s="2"/>
    </row>
    <row r="63" spans="3:12">
      <c r="C63" s="5"/>
      <c r="E63" s="25"/>
      <c r="F63" s="22"/>
      <c r="G63" s="22"/>
      <c r="H63" s="53"/>
      <c r="I63" s="23"/>
      <c r="J63" s="54"/>
      <c r="K63" s="10"/>
      <c r="L63" s="2"/>
    </row>
    <row r="64" spans="3:12">
      <c r="C64" s="5"/>
      <c r="E64" s="25"/>
      <c r="F64" s="22"/>
      <c r="G64" s="22"/>
      <c r="H64" s="53"/>
      <c r="I64" s="23"/>
      <c r="J64" s="54"/>
      <c r="K64" s="10"/>
      <c r="L64" s="2"/>
    </row>
    <row r="65" spans="3:12">
      <c r="C65" s="5"/>
      <c r="E65" s="25"/>
      <c r="F65" s="22"/>
      <c r="G65" s="22"/>
      <c r="H65" s="53"/>
      <c r="I65" s="23"/>
      <c r="J65" s="54"/>
      <c r="K65" s="10"/>
      <c r="L65" s="2"/>
    </row>
    <row r="66" spans="3:12">
      <c r="C66" s="5"/>
      <c r="E66" s="25"/>
      <c r="F66" s="22"/>
      <c r="G66" s="22"/>
      <c r="H66" s="53"/>
      <c r="I66" s="23"/>
      <c r="J66" s="54"/>
      <c r="K66" s="10"/>
      <c r="L66" s="2"/>
    </row>
    <row r="67" spans="3:12">
      <c r="C67" s="5"/>
      <c r="E67" s="25"/>
      <c r="F67" s="22"/>
      <c r="G67" s="22"/>
      <c r="H67" s="53"/>
      <c r="I67" s="23"/>
      <c r="J67" s="54"/>
      <c r="K67" s="10"/>
      <c r="L67" s="2"/>
    </row>
    <row r="68" spans="3:12">
      <c r="C68" s="5"/>
      <c r="E68" s="25"/>
      <c r="F68" s="22"/>
      <c r="G68" s="22"/>
      <c r="H68" s="53"/>
      <c r="I68" s="23"/>
      <c r="J68" s="54"/>
      <c r="K68" s="10"/>
      <c r="L68" s="2"/>
    </row>
    <row r="69" spans="3:12">
      <c r="C69" s="5"/>
      <c r="E69" s="25"/>
      <c r="F69" s="22"/>
      <c r="G69" s="22"/>
      <c r="H69" s="53"/>
      <c r="I69" s="23"/>
      <c r="J69" s="54"/>
      <c r="K69" s="10"/>
      <c r="L69" s="2"/>
    </row>
    <row r="70" spans="3:12">
      <c r="C70" s="5"/>
      <c r="E70" s="25"/>
      <c r="F70" s="22"/>
      <c r="G70" s="22"/>
      <c r="H70" s="53"/>
      <c r="I70" s="23"/>
      <c r="J70" s="54"/>
      <c r="K70" s="10"/>
      <c r="L70" s="2"/>
    </row>
    <row r="71" spans="3:12">
      <c r="C71" s="5"/>
      <c r="E71" s="25"/>
      <c r="F71" s="22"/>
      <c r="G71" s="22"/>
      <c r="H71" s="53"/>
      <c r="I71" s="23"/>
      <c r="J71" s="54"/>
      <c r="K71" s="10"/>
      <c r="L71" s="2"/>
    </row>
    <row r="72" spans="3:12">
      <c r="C72" s="5"/>
      <c r="E72" s="25"/>
      <c r="F72" s="22"/>
      <c r="G72" s="22"/>
      <c r="H72" s="53"/>
      <c r="I72" s="23"/>
      <c r="J72" s="54"/>
      <c r="K72" s="10"/>
      <c r="L72" s="2"/>
    </row>
    <row r="73" spans="3:12">
      <c r="C73" s="5"/>
      <c r="E73" s="25"/>
      <c r="F73" s="22"/>
      <c r="G73" s="22"/>
      <c r="H73" s="53"/>
      <c r="I73" s="23"/>
      <c r="J73" s="54"/>
      <c r="K73" s="10"/>
      <c r="L73" s="2"/>
    </row>
    <row r="74" spans="3:12">
      <c r="C74" s="5"/>
      <c r="E74" s="25"/>
      <c r="F74" s="22"/>
      <c r="G74" s="22"/>
      <c r="H74" s="53"/>
      <c r="I74" s="23"/>
      <c r="J74" s="54"/>
      <c r="K74" s="10"/>
      <c r="L74" s="2"/>
    </row>
    <row r="75" spans="3:12">
      <c r="C75" s="5"/>
      <c r="E75" s="25"/>
      <c r="F75" s="22"/>
      <c r="G75" s="22"/>
      <c r="H75" s="53"/>
      <c r="I75" s="23"/>
      <c r="J75" s="54"/>
      <c r="K75" s="10"/>
      <c r="L75" s="2"/>
    </row>
    <row r="76" spans="3:12">
      <c r="C76" s="5"/>
      <c r="E76" s="25"/>
      <c r="F76" s="22"/>
      <c r="G76" s="22"/>
      <c r="H76" s="53"/>
      <c r="I76" s="23"/>
      <c r="J76" s="54"/>
      <c r="K76" s="10"/>
      <c r="L76" s="2"/>
    </row>
    <row r="77" spans="3:12">
      <c r="C77" s="5"/>
      <c r="E77" s="25"/>
      <c r="F77" s="22"/>
      <c r="G77" s="22"/>
      <c r="H77" s="53"/>
      <c r="I77" s="23"/>
      <c r="J77" s="54"/>
      <c r="K77" s="10"/>
      <c r="L77" s="2"/>
    </row>
    <row r="78" spans="3:12">
      <c r="C78" s="5"/>
      <c r="E78" s="25"/>
      <c r="F78" s="22"/>
      <c r="G78" s="22"/>
      <c r="H78" s="53"/>
      <c r="I78" s="23"/>
      <c r="J78" s="54"/>
      <c r="K78" s="10"/>
      <c r="L78" s="2"/>
    </row>
    <row r="79" spans="3:12">
      <c r="C79" s="5"/>
      <c r="E79" s="25"/>
      <c r="F79" s="22"/>
      <c r="G79" s="22"/>
      <c r="H79" s="53"/>
      <c r="I79" s="23"/>
      <c r="J79" s="54"/>
      <c r="K79" s="10"/>
      <c r="L79" s="2"/>
    </row>
    <row r="80" spans="3:12">
      <c r="C80" s="5"/>
      <c r="E80" s="25"/>
      <c r="F80" s="22"/>
      <c r="G80" s="22"/>
      <c r="H80" s="53"/>
      <c r="I80" s="23"/>
      <c r="J80" s="54"/>
      <c r="K80" s="10"/>
      <c r="L80" s="2"/>
    </row>
    <row r="81" spans="3:12">
      <c r="C81" s="5"/>
      <c r="E81" s="25"/>
      <c r="F81" s="22"/>
      <c r="G81" s="22"/>
      <c r="H81" s="53"/>
      <c r="I81" s="23"/>
      <c r="J81" s="54"/>
      <c r="K81" s="10"/>
      <c r="L81" s="2"/>
    </row>
    <row r="82" spans="3:12">
      <c r="C82" s="5"/>
      <c r="E82" s="25"/>
      <c r="F82" s="22"/>
      <c r="G82" s="22"/>
      <c r="H82" s="53"/>
      <c r="I82" s="23"/>
      <c r="J82" s="54"/>
      <c r="K82" s="10"/>
      <c r="L82" s="2"/>
    </row>
    <row r="83" spans="3:12">
      <c r="C83" s="5"/>
      <c r="E83" s="25"/>
      <c r="F83" s="22"/>
      <c r="G83" s="22"/>
      <c r="H83" s="53"/>
      <c r="I83" s="23"/>
      <c r="J83" s="54"/>
      <c r="K83" s="10"/>
      <c r="L83" s="2"/>
    </row>
    <row r="84" spans="3:12">
      <c r="C84" s="5"/>
      <c r="E84" s="25"/>
      <c r="F84" s="22"/>
      <c r="G84" s="22"/>
      <c r="H84" s="53"/>
      <c r="I84" s="23"/>
      <c r="J84" s="54"/>
      <c r="K84" s="10"/>
      <c r="L84" s="2"/>
    </row>
    <row r="85" spans="3:12">
      <c r="C85" s="5"/>
      <c r="E85" s="25"/>
      <c r="F85" s="22"/>
      <c r="G85" s="22"/>
      <c r="H85" s="53"/>
      <c r="I85" s="23"/>
      <c r="J85" s="54"/>
      <c r="K85" s="10"/>
      <c r="L85" s="2"/>
    </row>
    <row r="86" spans="3:12">
      <c r="C86" s="5"/>
      <c r="E86" s="25"/>
      <c r="F86" s="22"/>
      <c r="G86" s="22"/>
      <c r="H86" s="53"/>
      <c r="I86" s="23"/>
      <c r="J86" s="54"/>
      <c r="K86" s="10"/>
      <c r="L86" s="2"/>
    </row>
    <row r="87" spans="3:12">
      <c r="C87" s="5"/>
      <c r="E87" s="25"/>
      <c r="F87" s="22"/>
      <c r="G87" s="22"/>
      <c r="H87" s="53"/>
      <c r="I87" s="23"/>
      <c r="J87" s="54"/>
      <c r="K87" s="10"/>
      <c r="L87" s="2"/>
    </row>
    <row r="88" spans="3:12">
      <c r="C88" s="5"/>
      <c r="E88" s="25"/>
      <c r="F88" s="22"/>
      <c r="G88" s="22"/>
      <c r="H88" s="53"/>
      <c r="I88" s="23"/>
      <c r="J88" s="54"/>
      <c r="K88" s="10"/>
      <c r="L88" s="2"/>
    </row>
    <row r="89" spans="3:12">
      <c r="C89" s="5"/>
      <c r="E89" s="25"/>
      <c r="F89" s="22"/>
      <c r="G89" s="22"/>
      <c r="H89" s="53"/>
      <c r="I89" s="23"/>
      <c r="J89" s="54"/>
      <c r="K89" s="10"/>
      <c r="L89" s="2"/>
    </row>
    <row r="90" spans="3:12">
      <c r="C90" s="5"/>
      <c r="E90" s="25"/>
      <c r="F90" s="22"/>
      <c r="G90" s="22"/>
      <c r="H90" s="53"/>
      <c r="I90" s="23"/>
      <c r="J90" s="54"/>
      <c r="K90" s="10"/>
      <c r="L90" s="2"/>
    </row>
    <row r="91" spans="3:12">
      <c r="C91" s="5"/>
      <c r="E91" s="25"/>
      <c r="F91" s="22"/>
      <c r="G91" s="22"/>
      <c r="H91" s="53"/>
      <c r="I91" s="23"/>
      <c r="J91" s="54"/>
      <c r="K91" s="10"/>
      <c r="L91" s="2"/>
    </row>
    <row r="92" spans="3:12">
      <c r="C92" s="5"/>
      <c r="E92" s="25"/>
      <c r="F92" s="22"/>
      <c r="G92" s="22"/>
      <c r="H92" s="53"/>
      <c r="I92" s="23"/>
      <c r="J92" s="54"/>
      <c r="K92" s="10"/>
      <c r="L92" s="2"/>
    </row>
    <row r="93" spans="3:12">
      <c r="C93" s="5"/>
      <c r="E93" s="25"/>
      <c r="F93" s="22"/>
      <c r="G93" s="22"/>
      <c r="H93" s="53"/>
      <c r="I93" s="23"/>
      <c r="J93" s="54"/>
      <c r="K93" s="10"/>
      <c r="L93" s="2"/>
    </row>
    <row r="94" spans="3:12">
      <c r="C94" s="5"/>
      <c r="E94" s="25"/>
      <c r="F94" s="22"/>
      <c r="G94" s="22"/>
      <c r="H94" s="53"/>
      <c r="I94" s="23"/>
      <c r="J94" s="54"/>
      <c r="K94" s="10"/>
      <c r="L94" s="2"/>
    </row>
    <row r="95" spans="3:12">
      <c r="C95" s="5"/>
      <c r="E95" s="25"/>
      <c r="F95" s="22"/>
      <c r="G95" s="22"/>
      <c r="H95" s="53"/>
      <c r="I95" s="23"/>
      <c r="J95" s="54"/>
      <c r="K95" s="10"/>
      <c r="L95" s="2"/>
    </row>
    <row r="96" spans="3:12">
      <c r="C96" s="5"/>
      <c r="E96" s="25"/>
      <c r="F96" s="22"/>
      <c r="G96" s="22"/>
      <c r="H96" s="53"/>
      <c r="I96" s="23"/>
      <c r="J96" s="54"/>
      <c r="K96" s="10"/>
      <c r="L96" s="2"/>
    </row>
    <row r="97" spans="3:12">
      <c r="C97" s="5"/>
      <c r="E97" s="25"/>
      <c r="F97" s="22"/>
      <c r="G97" s="22"/>
      <c r="H97" s="53"/>
      <c r="I97" s="23"/>
      <c r="J97" s="54"/>
      <c r="K97" s="10"/>
      <c r="L97" s="2"/>
    </row>
    <row r="98" spans="3:12">
      <c r="C98" s="5"/>
      <c r="E98" s="25"/>
      <c r="F98" s="22"/>
      <c r="G98" s="22"/>
      <c r="H98" s="53"/>
      <c r="I98" s="23"/>
      <c r="J98" s="54"/>
      <c r="K98" s="10"/>
      <c r="L98" s="2"/>
    </row>
    <row r="99" spans="3:12">
      <c r="C99" s="5"/>
      <c r="E99" s="25"/>
      <c r="F99" s="22"/>
      <c r="G99" s="22"/>
      <c r="H99" s="53"/>
      <c r="I99" s="23"/>
      <c r="J99" s="54"/>
      <c r="K99" s="10"/>
      <c r="L99" s="2"/>
    </row>
    <row r="100" spans="3:12">
      <c r="C100" s="5"/>
      <c r="E100" s="25"/>
      <c r="F100" s="22"/>
      <c r="G100" s="22"/>
      <c r="H100" s="53"/>
      <c r="I100" s="23"/>
      <c r="J100" s="54"/>
      <c r="K100" s="10"/>
      <c r="L100" s="2"/>
    </row>
    <row r="101" spans="3:12">
      <c r="C101" s="5"/>
      <c r="E101" s="25"/>
      <c r="F101" s="22"/>
      <c r="G101" s="22"/>
      <c r="H101" s="53"/>
      <c r="I101" s="23"/>
      <c r="J101" s="54"/>
      <c r="K101" s="10"/>
      <c r="L101" s="2"/>
    </row>
    <row r="102" spans="3:12">
      <c r="C102" s="5"/>
      <c r="E102" s="25"/>
      <c r="F102" s="22"/>
      <c r="G102" s="22"/>
      <c r="H102" s="53"/>
      <c r="I102" s="23"/>
      <c r="J102" s="54"/>
      <c r="K102" s="10"/>
      <c r="L102" s="2"/>
    </row>
    <row r="103" spans="3:12">
      <c r="C103" s="5"/>
      <c r="E103" s="25"/>
      <c r="F103" s="22"/>
      <c r="G103" s="22"/>
      <c r="H103" s="53"/>
      <c r="I103" s="23"/>
      <c r="J103" s="54"/>
      <c r="K103" s="10"/>
      <c r="L103" s="2"/>
    </row>
    <row r="104" spans="3:12">
      <c r="C104" s="5"/>
      <c r="E104" s="25"/>
      <c r="F104" s="22"/>
      <c r="G104" s="22"/>
      <c r="H104" s="53"/>
      <c r="I104" s="23"/>
      <c r="J104" s="54"/>
      <c r="K104" s="10"/>
      <c r="L104" s="2"/>
    </row>
    <row r="105" spans="3:12">
      <c r="C105" s="5"/>
      <c r="E105" s="25"/>
      <c r="F105" s="22"/>
      <c r="G105" s="22"/>
      <c r="H105" s="53"/>
      <c r="I105" s="23"/>
      <c r="J105" s="54"/>
      <c r="K105" s="10"/>
      <c r="L105" s="2"/>
    </row>
    <row r="106" spans="3:12">
      <c r="C106" s="5"/>
      <c r="E106" s="25"/>
      <c r="F106" s="22"/>
      <c r="G106" s="22"/>
      <c r="H106" s="53"/>
      <c r="I106" s="23"/>
      <c r="J106" s="54"/>
      <c r="K106" s="10"/>
      <c r="L106" s="2"/>
    </row>
    <row r="107" spans="3:12">
      <c r="C107" s="5"/>
      <c r="E107" s="25"/>
      <c r="F107" s="22"/>
      <c r="G107" s="22"/>
      <c r="H107" s="53"/>
      <c r="I107" s="23"/>
      <c r="J107" s="54"/>
      <c r="K107" s="10"/>
      <c r="L107" s="2"/>
    </row>
    <row r="108" spans="3:12">
      <c r="C108" s="5"/>
      <c r="E108" s="25"/>
      <c r="F108" s="22"/>
      <c r="G108" s="22"/>
      <c r="H108" s="53"/>
      <c r="I108" s="23"/>
      <c r="J108" s="54"/>
      <c r="K108" s="10"/>
      <c r="L108" s="2"/>
    </row>
    <row r="109" spans="3:12">
      <c r="C109" s="5"/>
      <c r="E109" s="25"/>
      <c r="F109" s="22"/>
      <c r="G109" s="22"/>
      <c r="H109" s="53"/>
      <c r="I109" s="23"/>
      <c r="J109" s="54"/>
      <c r="K109" s="10"/>
      <c r="L109" s="2"/>
    </row>
    <row r="110" spans="3:12">
      <c r="C110" s="5"/>
      <c r="E110" s="25"/>
      <c r="F110" s="22"/>
      <c r="G110" s="22"/>
      <c r="H110" s="53"/>
      <c r="I110" s="23"/>
      <c r="J110" s="54"/>
      <c r="K110" s="10"/>
      <c r="L110" s="2"/>
    </row>
    <row r="111" spans="3:12">
      <c r="C111" s="5"/>
      <c r="E111" s="25"/>
      <c r="F111" s="22"/>
      <c r="G111" s="22"/>
      <c r="H111" s="53"/>
      <c r="I111" s="23"/>
      <c r="J111" s="54"/>
      <c r="K111" s="10"/>
      <c r="L111" s="2"/>
    </row>
    <row r="112" spans="3:12">
      <c r="C112" s="5"/>
      <c r="E112" s="25"/>
      <c r="F112" s="22"/>
      <c r="G112" s="22"/>
      <c r="H112" s="53"/>
      <c r="I112" s="23"/>
      <c r="J112" s="54"/>
      <c r="K112" s="10"/>
      <c r="L112" s="2"/>
    </row>
    <row r="113" spans="3:12">
      <c r="C113" s="5"/>
      <c r="E113" s="25"/>
      <c r="F113" s="22"/>
      <c r="G113" s="22"/>
      <c r="H113" s="53"/>
      <c r="I113" s="23"/>
      <c r="J113" s="54"/>
      <c r="K113" s="10"/>
      <c r="L113" s="2"/>
    </row>
    <row r="114" spans="3:12">
      <c r="C114" s="5"/>
      <c r="E114" s="25"/>
      <c r="F114" s="22"/>
      <c r="G114" s="22"/>
      <c r="H114" s="53"/>
      <c r="I114" s="23"/>
      <c r="J114" s="54"/>
      <c r="K114" s="10"/>
      <c r="L114" s="2"/>
    </row>
    <row r="115" spans="3:12">
      <c r="C115" s="5"/>
      <c r="E115" s="25"/>
      <c r="F115" s="22"/>
      <c r="G115" s="22"/>
      <c r="H115" s="53"/>
      <c r="I115" s="23"/>
      <c r="J115" s="54"/>
      <c r="K115" s="10"/>
      <c r="L115" s="2"/>
    </row>
    <row r="116" spans="3:12">
      <c r="C116" s="5"/>
      <c r="E116" s="25"/>
      <c r="F116" s="22"/>
      <c r="G116" s="22"/>
      <c r="H116" s="53"/>
      <c r="I116" s="23"/>
      <c r="J116" s="54"/>
      <c r="K116" s="10"/>
      <c r="L116" s="2"/>
    </row>
    <row r="117" spans="3:12">
      <c r="C117" s="5"/>
      <c r="E117" s="25"/>
      <c r="F117" s="22"/>
      <c r="G117" s="22"/>
      <c r="H117" s="53"/>
      <c r="I117" s="23"/>
      <c r="J117" s="54"/>
      <c r="K117" s="10"/>
      <c r="L117" s="2"/>
    </row>
    <row r="118" spans="3:12">
      <c r="C118" s="5"/>
      <c r="E118" s="25"/>
      <c r="F118" s="22"/>
      <c r="G118" s="22"/>
      <c r="H118" s="53"/>
      <c r="I118" s="23"/>
      <c r="J118" s="54"/>
      <c r="K118" s="10"/>
      <c r="L118" s="2"/>
    </row>
    <row r="119" spans="3:12">
      <c r="C119" s="5"/>
      <c r="E119" s="25"/>
      <c r="F119" s="22"/>
      <c r="G119" s="22"/>
      <c r="H119" s="53"/>
      <c r="I119" s="23"/>
      <c r="J119" s="54"/>
      <c r="K119" s="10"/>
      <c r="L119" s="2"/>
    </row>
    <row r="120" spans="3:12">
      <c r="C120" s="5"/>
      <c r="E120" s="25"/>
      <c r="F120" s="22"/>
      <c r="G120" s="22"/>
      <c r="H120" s="53"/>
      <c r="I120" s="23"/>
      <c r="J120" s="54"/>
      <c r="K120" s="10"/>
      <c r="L120" s="2"/>
    </row>
    <row r="121" spans="3:12">
      <c r="C121" s="5"/>
      <c r="E121" s="25"/>
      <c r="F121" s="22"/>
      <c r="G121" s="22"/>
      <c r="H121" s="53"/>
      <c r="I121" s="23"/>
      <c r="J121" s="54"/>
      <c r="K121" s="10"/>
      <c r="L121" s="2"/>
    </row>
    <row r="122" spans="3:12">
      <c r="C122" s="5"/>
      <c r="E122" s="25"/>
      <c r="F122" s="22"/>
      <c r="G122" s="22"/>
      <c r="H122" s="53"/>
      <c r="I122" s="23"/>
      <c r="J122" s="54"/>
      <c r="K122" s="10"/>
      <c r="L122" s="2"/>
    </row>
    <row r="123" spans="3:12">
      <c r="C123" s="5"/>
      <c r="E123" s="25"/>
      <c r="F123" s="22"/>
      <c r="G123" s="22"/>
      <c r="H123" s="53"/>
      <c r="I123" s="23"/>
      <c r="J123" s="54"/>
      <c r="K123" s="10"/>
      <c r="L123" s="2"/>
    </row>
    <row r="124" spans="3:12">
      <c r="C124" s="5"/>
      <c r="E124" s="25"/>
      <c r="F124" s="22"/>
      <c r="G124" s="22"/>
      <c r="H124" s="53"/>
      <c r="I124" s="23"/>
      <c r="J124" s="54"/>
      <c r="K124" s="10"/>
      <c r="L124" s="2"/>
    </row>
    <row r="125" spans="3:12">
      <c r="C125" s="5"/>
      <c r="E125" s="25"/>
      <c r="F125" s="22"/>
      <c r="G125" s="22"/>
      <c r="H125" s="53"/>
      <c r="I125" s="23"/>
      <c r="J125" s="54"/>
      <c r="K125" s="10"/>
      <c r="L125" s="2"/>
    </row>
    <row r="126" spans="3:12">
      <c r="C126" s="5"/>
      <c r="E126" s="25"/>
      <c r="F126" s="22"/>
      <c r="G126" s="22"/>
      <c r="H126" s="53"/>
      <c r="I126" s="23"/>
      <c r="J126" s="54"/>
      <c r="K126" s="10"/>
      <c r="L126" s="2"/>
    </row>
    <row r="127" spans="3:12">
      <c r="C127" s="5"/>
      <c r="E127" s="25"/>
      <c r="F127" s="22"/>
      <c r="G127" s="22"/>
      <c r="H127" s="53"/>
      <c r="I127" s="23"/>
      <c r="J127" s="54"/>
      <c r="K127" s="10"/>
      <c r="L127" s="2"/>
    </row>
    <row r="128" spans="3:12">
      <c r="C128" s="5"/>
      <c r="E128" s="25"/>
      <c r="F128" s="22"/>
      <c r="G128" s="22"/>
      <c r="H128" s="53"/>
      <c r="I128" s="23"/>
      <c r="J128" s="54"/>
      <c r="K128" s="10"/>
      <c r="L128" s="2"/>
    </row>
    <row r="129" spans="3:12">
      <c r="C129" s="5"/>
      <c r="E129" s="25"/>
      <c r="F129" s="22"/>
      <c r="G129" s="22"/>
      <c r="H129" s="53"/>
      <c r="I129" s="23"/>
      <c r="J129" s="54"/>
      <c r="K129" s="10"/>
      <c r="L129" s="2"/>
    </row>
    <row r="130" spans="3:12">
      <c r="C130" s="5"/>
      <c r="E130" s="25"/>
      <c r="F130" s="22"/>
      <c r="G130" s="22"/>
      <c r="H130" s="53"/>
      <c r="I130" s="23"/>
      <c r="J130" s="54"/>
      <c r="K130" s="10"/>
      <c r="L130" s="2"/>
    </row>
    <row r="131" spans="3:12">
      <c r="C131" s="5"/>
      <c r="E131" s="25"/>
      <c r="F131" s="22"/>
      <c r="G131" s="22"/>
      <c r="H131" s="53"/>
      <c r="I131" s="23"/>
      <c r="J131" s="54"/>
      <c r="K131" s="10"/>
      <c r="L131" s="2"/>
    </row>
    <row r="132" spans="3:12">
      <c r="C132" s="5"/>
      <c r="E132" s="25"/>
      <c r="F132" s="22"/>
      <c r="G132" s="22"/>
      <c r="H132" s="53"/>
      <c r="I132" s="23"/>
      <c r="J132" s="54"/>
      <c r="K132" s="10"/>
      <c r="L132" s="2"/>
    </row>
    <row r="133" spans="3:12">
      <c r="C133" s="5"/>
      <c r="E133" s="25"/>
      <c r="F133" s="22"/>
      <c r="G133" s="22"/>
      <c r="H133" s="53"/>
      <c r="I133" s="23"/>
      <c r="J133" s="54"/>
      <c r="K133" s="10"/>
      <c r="L133" s="2"/>
    </row>
    <row r="134" spans="3:12">
      <c r="C134" s="5"/>
      <c r="E134" s="25"/>
      <c r="F134" s="22"/>
      <c r="G134" s="22"/>
      <c r="H134" s="53"/>
      <c r="I134" s="23"/>
      <c r="J134" s="54"/>
      <c r="K134" s="10"/>
      <c r="L134" s="2"/>
    </row>
    <row r="135" spans="3:12">
      <c r="C135" s="5"/>
      <c r="E135" s="25"/>
      <c r="F135" s="22"/>
      <c r="G135" s="22"/>
      <c r="H135" s="53"/>
      <c r="I135" s="23"/>
      <c r="J135" s="54"/>
      <c r="K135" s="10"/>
      <c r="L135" s="2"/>
    </row>
    <row r="136" spans="3:12">
      <c r="C136" s="5"/>
      <c r="E136" s="25"/>
      <c r="F136" s="22"/>
      <c r="G136" s="22"/>
      <c r="H136" s="53"/>
      <c r="I136" s="23"/>
      <c r="J136" s="54"/>
      <c r="K136" s="10"/>
      <c r="L136" s="2"/>
    </row>
    <row r="137" spans="3:12">
      <c r="C137" s="5"/>
      <c r="E137" s="25"/>
      <c r="F137" s="22"/>
      <c r="G137" s="22"/>
      <c r="H137" s="53"/>
      <c r="I137" s="23"/>
      <c r="J137" s="54"/>
      <c r="K137" s="10"/>
      <c r="L137" s="2"/>
    </row>
    <row r="138" spans="3:12">
      <c r="C138" s="5"/>
      <c r="E138" s="25"/>
      <c r="F138" s="22"/>
      <c r="G138" s="22"/>
      <c r="H138" s="53"/>
      <c r="I138" s="23"/>
      <c r="J138" s="54"/>
      <c r="K138" s="10"/>
      <c r="L138" s="2"/>
    </row>
    <row r="139" spans="3:12">
      <c r="C139" s="5"/>
      <c r="E139" s="25"/>
      <c r="F139" s="22"/>
      <c r="G139" s="22"/>
      <c r="H139" s="53"/>
      <c r="I139" s="23"/>
      <c r="J139" s="54"/>
      <c r="K139" s="10"/>
      <c r="L139" s="2"/>
    </row>
    <row r="140" spans="3:12">
      <c r="C140" s="5"/>
      <c r="E140" s="25"/>
      <c r="F140" s="22"/>
      <c r="G140" s="22"/>
      <c r="H140" s="53"/>
      <c r="I140" s="23"/>
      <c r="J140" s="54"/>
      <c r="K140" s="10"/>
      <c r="L140" s="2"/>
    </row>
    <row r="141" spans="3:12">
      <c r="C141" s="5"/>
      <c r="E141" s="25"/>
      <c r="F141" s="22"/>
      <c r="G141" s="22"/>
      <c r="H141" s="53"/>
      <c r="I141" s="23"/>
      <c r="J141" s="54"/>
      <c r="K141" s="10"/>
      <c r="L141" s="2"/>
    </row>
    <row r="142" spans="3:12">
      <c r="C142" s="5"/>
      <c r="E142" s="25"/>
      <c r="F142" s="22"/>
      <c r="G142" s="22"/>
      <c r="H142" s="53"/>
      <c r="I142" s="23"/>
      <c r="J142" s="54"/>
      <c r="K142" s="10"/>
      <c r="L142" s="2"/>
    </row>
    <row r="143" spans="3:12">
      <c r="C143" s="5"/>
      <c r="E143" s="25"/>
      <c r="F143" s="22"/>
      <c r="G143" s="22"/>
      <c r="H143" s="53"/>
      <c r="I143" s="23"/>
      <c r="J143" s="54"/>
      <c r="K143" s="10"/>
      <c r="L143" s="2"/>
    </row>
    <row r="144" spans="3:12">
      <c r="C144" s="5"/>
      <c r="E144" s="25"/>
      <c r="F144" s="22"/>
      <c r="G144" s="22"/>
      <c r="H144" s="53"/>
      <c r="I144" s="23"/>
      <c r="J144" s="54"/>
      <c r="K144" s="10"/>
      <c r="L144" s="2"/>
    </row>
    <row r="145" spans="3:12">
      <c r="C145" s="5"/>
      <c r="E145" s="25"/>
      <c r="F145" s="22"/>
      <c r="G145" s="22"/>
      <c r="H145" s="53"/>
      <c r="I145" s="23"/>
      <c r="J145" s="54"/>
      <c r="K145" s="10"/>
      <c r="L145" s="2"/>
    </row>
    <row r="146" spans="3:12">
      <c r="C146" s="5"/>
      <c r="E146" s="25"/>
      <c r="F146" s="22"/>
      <c r="G146" s="22"/>
      <c r="H146" s="53"/>
      <c r="I146" s="23"/>
      <c r="J146" s="54"/>
      <c r="K146" s="10"/>
      <c r="L146" s="2"/>
    </row>
    <row r="147" spans="3:12">
      <c r="C147" s="5"/>
      <c r="E147" s="25"/>
      <c r="F147" s="22"/>
      <c r="G147" s="22"/>
      <c r="H147" s="53"/>
      <c r="I147" s="23"/>
      <c r="J147" s="54"/>
      <c r="K147" s="10"/>
      <c r="L147" s="2"/>
    </row>
    <row r="148" spans="3:12">
      <c r="C148" s="5"/>
      <c r="E148" s="25"/>
      <c r="F148" s="22"/>
      <c r="G148" s="22"/>
      <c r="H148" s="53"/>
      <c r="I148" s="23"/>
      <c r="J148" s="54"/>
      <c r="K148" s="10"/>
      <c r="L148" s="2"/>
    </row>
    <row r="149" spans="3:12">
      <c r="C149" s="5"/>
      <c r="E149" s="25"/>
      <c r="F149" s="22"/>
      <c r="G149" s="22"/>
      <c r="H149" s="53"/>
      <c r="I149" s="23"/>
      <c r="J149" s="54"/>
      <c r="K149" s="10"/>
      <c r="L149" s="2"/>
    </row>
    <row r="150" spans="3:12">
      <c r="C150" s="5"/>
      <c r="E150" s="25"/>
      <c r="F150" s="22"/>
      <c r="G150" s="22"/>
      <c r="H150" s="53"/>
      <c r="I150" s="23"/>
      <c r="J150" s="54"/>
      <c r="K150" s="10"/>
      <c r="L150" s="2"/>
    </row>
    <row r="151" spans="3:12">
      <c r="C151" s="5"/>
      <c r="E151" s="25"/>
      <c r="F151" s="22"/>
      <c r="G151" s="22"/>
      <c r="H151" s="53"/>
      <c r="I151" s="23"/>
      <c r="J151" s="54"/>
      <c r="K151" s="10"/>
      <c r="L151" s="2"/>
    </row>
    <row r="152" spans="3:12">
      <c r="C152" s="5"/>
      <c r="E152" s="25"/>
      <c r="F152" s="22"/>
      <c r="G152" s="22"/>
      <c r="H152" s="53"/>
      <c r="I152" s="23"/>
      <c r="J152" s="54"/>
      <c r="K152" s="10"/>
      <c r="L152" s="2"/>
    </row>
    <row r="153" spans="3:12">
      <c r="C153" s="5"/>
      <c r="E153" s="25"/>
      <c r="F153" s="22"/>
      <c r="G153" s="22"/>
      <c r="H153" s="53"/>
      <c r="I153" s="23"/>
      <c r="J153" s="54"/>
      <c r="K153" s="10"/>
      <c r="L153" s="2"/>
    </row>
    <row r="154" spans="3:12">
      <c r="C154" s="5"/>
      <c r="E154" s="25"/>
      <c r="F154" s="22"/>
      <c r="G154" s="22"/>
      <c r="H154" s="53"/>
      <c r="I154" s="23"/>
      <c r="J154" s="54"/>
      <c r="K154" s="10"/>
      <c r="L154" s="2"/>
    </row>
    <row r="155" spans="3:12">
      <c r="C155" s="5"/>
      <c r="E155" s="25"/>
      <c r="F155" s="22"/>
      <c r="G155" s="22"/>
      <c r="H155" s="53"/>
      <c r="I155" s="23"/>
      <c r="J155" s="54"/>
      <c r="K155" s="10"/>
      <c r="L155" s="2"/>
    </row>
    <row r="156" spans="3:12">
      <c r="C156" s="5"/>
      <c r="E156" s="25"/>
      <c r="F156" s="22"/>
      <c r="G156" s="22"/>
      <c r="H156" s="53"/>
      <c r="I156" s="23"/>
      <c r="J156" s="54"/>
      <c r="K156" s="10"/>
      <c r="L156" s="2"/>
    </row>
    <row r="157" spans="3:12">
      <c r="C157" s="5"/>
      <c r="E157" s="25"/>
      <c r="F157" s="22"/>
      <c r="G157" s="22"/>
      <c r="H157" s="53"/>
      <c r="I157" s="23"/>
      <c r="J157" s="54"/>
      <c r="K157" s="10"/>
      <c r="L157" s="2"/>
    </row>
    <row r="158" spans="3:12">
      <c r="C158" s="5"/>
      <c r="E158" s="25"/>
      <c r="F158" s="22"/>
      <c r="G158" s="22"/>
      <c r="H158" s="53"/>
      <c r="I158" s="23"/>
      <c r="J158" s="54"/>
      <c r="K158" s="10"/>
      <c r="L158" s="2"/>
    </row>
    <row r="159" spans="3:12">
      <c r="C159" s="5"/>
      <c r="E159" s="25"/>
      <c r="F159" s="22"/>
      <c r="G159" s="22"/>
      <c r="H159" s="53"/>
      <c r="I159" s="23"/>
      <c r="J159" s="54"/>
      <c r="K159" s="10"/>
      <c r="L159" s="2"/>
    </row>
    <row r="160" spans="3:12">
      <c r="C160" s="5"/>
      <c r="E160" s="25"/>
      <c r="F160" s="22"/>
      <c r="G160" s="22"/>
      <c r="H160" s="53"/>
      <c r="I160" s="23"/>
      <c r="J160" s="54"/>
      <c r="K160" s="10"/>
      <c r="L160" s="2"/>
    </row>
    <row r="161" spans="3:12">
      <c r="C161" s="5"/>
      <c r="E161" s="25"/>
      <c r="F161" s="22"/>
      <c r="G161" s="22"/>
      <c r="H161" s="53"/>
      <c r="I161" s="23"/>
      <c r="J161" s="54"/>
      <c r="K161" s="10"/>
      <c r="L161" s="2"/>
    </row>
    <row r="162" spans="3:12">
      <c r="C162" s="5"/>
      <c r="E162" s="25"/>
      <c r="F162" s="22"/>
      <c r="G162" s="22"/>
      <c r="H162" s="53"/>
      <c r="I162" s="23"/>
      <c r="J162" s="54"/>
      <c r="K162" s="10"/>
      <c r="L162" s="2"/>
    </row>
    <row r="163" spans="3:12">
      <c r="C163" s="5"/>
      <c r="E163" s="25"/>
      <c r="F163" s="22"/>
      <c r="G163" s="22"/>
      <c r="H163" s="53"/>
      <c r="I163" s="23"/>
      <c r="J163" s="54"/>
      <c r="K163" s="10"/>
      <c r="L163" s="2"/>
    </row>
    <row r="164" spans="3:12">
      <c r="C164" s="5"/>
      <c r="E164" s="25"/>
      <c r="F164" s="22"/>
      <c r="G164" s="22"/>
      <c r="H164" s="53"/>
      <c r="I164" s="23"/>
      <c r="J164" s="54"/>
      <c r="K164" s="10"/>
      <c r="L164" s="2"/>
    </row>
    <row r="165" spans="3:12">
      <c r="C165" s="5"/>
      <c r="E165" s="25"/>
      <c r="F165" s="22"/>
      <c r="G165" s="22"/>
      <c r="H165" s="53"/>
      <c r="I165" s="23"/>
      <c r="J165" s="54"/>
      <c r="K165" s="10"/>
      <c r="L165" s="2"/>
    </row>
    <row r="166" spans="3:12">
      <c r="C166" s="5"/>
      <c r="E166" s="25"/>
      <c r="F166" s="22"/>
      <c r="G166" s="22"/>
      <c r="H166" s="53"/>
      <c r="I166" s="23"/>
      <c r="J166" s="54"/>
      <c r="K166" s="10"/>
      <c r="L166" s="2"/>
    </row>
    <row r="167" spans="3:12">
      <c r="C167" s="5"/>
      <c r="E167" s="25"/>
      <c r="F167" s="22"/>
      <c r="G167" s="22"/>
      <c r="H167" s="53"/>
      <c r="I167" s="23"/>
      <c r="J167" s="54"/>
      <c r="K167" s="10"/>
      <c r="L167" s="2"/>
    </row>
    <row r="168" spans="3:12">
      <c r="C168" s="5"/>
      <c r="E168" s="25"/>
      <c r="F168" s="22"/>
      <c r="G168" s="22"/>
      <c r="H168" s="53"/>
      <c r="I168" s="23"/>
      <c r="J168" s="54"/>
      <c r="K168" s="10"/>
      <c r="L168" s="2"/>
    </row>
    <row r="169" spans="3:12">
      <c r="C169" s="5"/>
      <c r="E169" s="25"/>
      <c r="F169" s="22"/>
      <c r="G169" s="22"/>
      <c r="H169" s="53"/>
      <c r="I169" s="23"/>
      <c r="J169" s="54"/>
      <c r="K169" s="10"/>
      <c r="L169" s="2"/>
    </row>
    <row r="170" spans="3:12">
      <c r="C170" s="5"/>
      <c r="E170" s="25"/>
      <c r="F170" s="22"/>
      <c r="G170" s="22"/>
      <c r="H170" s="53"/>
      <c r="I170" s="23"/>
      <c r="J170" s="54"/>
      <c r="K170" s="10"/>
      <c r="L170" s="2"/>
    </row>
    <row r="171" spans="3:12">
      <c r="C171" s="5"/>
      <c r="E171" s="25"/>
      <c r="F171" s="22"/>
      <c r="G171" s="22"/>
      <c r="H171" s="53"/>
      <c r="I171" s="23"/>
      <c r="J171" s="54"/>
      <c r="K171" s="10"/>
      <c r="L171" s="2"/>
    </row>
    <row r="172" spans="3:12">
      <c r="C172" s="5"/>
      <c r="E172" s="25"/>
      <c r="F172" s="22"/>
      <c r="G172" s="22"/>
      <c r="H172" s="53"/>
      <c r="I172" s="23"/>
      <c r="J172" s="54"/>
      <c r="K172" s="10"/>
      <c r="L172" s="2"/>
    </row>
    <row r="173" spans="3:12">
      <c r="C173" s="5"/>
      <c r="E173" s="25"/>
      <c r="F173" s="22"/>
      <c r="G173" s="22"/>
      <c r="H173" s="53"/>
      <c r="I173" s="23"/>
      <c r="J173" s="54"/>
      <c r="K173" s="10"/>
      <c r="L173" s="2"/>
    </row>
    <row r="174" spans="3:12">
      <c r="C174" s="5"/>
      <c r="E174" s="25"/>
      <c r="F174" s="22"/>
      <c r="G174" s="22"/>
      <c r="H174" s="53"/>
      <c r="I174" s="23"/>
      <c r="J174" s="54"/>
      <c r="K174" s="10"/>
      <c r="L174" s="2"/>
    </row>
    <row r="175" spans="3:12">
      <c r="C175" s="5"/>
      <c r="E175" s="25"/>
      <c r="F175" s="22"/>
      <c r="G175" s="22"/>
      <c r="H175" s="53"/>
      <c r="I175" s="23"/>
      <c r="J175" s="54"/>
      <c r="K175" s="10"/>
      <c r="L175" s="2"/>
    </row>
    <row r="176" spans="3:12">
      <c r="C176" s="5"/>
      <c r="E176" s="25"/>
      <c r="F176" s="22"/>
      <c r="G176" s="22"/>
      <c r="H176" s="53"/>
      <c r="I176" s="23"/>
      <c r="J176" s="54"/>
      <c r="K176" s="10"/>
      <c r="L176" s="2"/>
    </row>
    <row r="177" spans="3:12">
      <c r="C177" s="5"/>
      <c r="E177" s="25"/>
      <c r="F177" s="22"/>
      <c r="G177" s="22"/>
      <c r="H177" s="53"/>
      <c r="I177" s="23"/>
      <c r="J177" s="54"/>
      <c r="K177" s="10"/>
      <c r="L177" s="2"/>
    </row>
    <row r="178" spans="3:12">
      <c r="C178" s="5"/>
      <c r="E178" s="25"/>
      <c r="F178" s="22"/>
      <c r="G178" s="22"/>
      <c r="H178" s="53"/>
      <c r="I178" s="23"/>
      <c r="J178" s="54"/>
      <c r="K178" s="10"/>
      <c r="L178" s="2"/>
    </row>
    <row r="179" spans="3:12">
      <c r="C179" s="5"/>
      <c r="E179" s="25"/>
      <c r="F179" s="22"/>
      <c r="G179" s="22"/>
      <c r="H179" s="53"/>
      <c r="I179" s="23"/>
      <c r="J179" s="54"/>
      <c r="K179" s="10"/>
      <c r="L179" s="2"/>
    </row>
    <row r="180" spans="3:12">
      <c r="C180" s="5"/>
      <c r="E180" s="25"/>
      <c r="F180" s="22"/>
      <c r="G180" s="22"/>
      <c r="H180" s="53"/>
      <c r="I180" s="23"/>
      <c r="J180" s="54"/>
      <c r="K180" s="10"/>
      <c r="L180" s="2"/>
    </row>
    <row r="181" spans="3:12">
      <c r="C181" s="5"/>
      <c r="E181" s="25"/>
      <c r="F181" s="22"/>
      <c r="G181" s="22"/>
      <c r="H181" s="53"/>
      <c r="I181" s="23"/>
      <c r="J181" s="54"/>
      <c r="K181" s="10"/>
      <c r="L181" s="2"/>
    </row>
    <row r="182" spans="3:12">
      <c r="C182" s="5"/>
      <c r="E182" s="25"/>
      <c r="F182" s="22"/>
      <c r="G182" s="22"/>
      <c r="H182" s="53"/>
      <c r="I182" s="23"/>
      <c r="J182" s="54"/>
      <c r="K182" s="10"/>
      <c r="L182" s="2"/>
    </row>
    <row r="183" spans="3:12">
      <c r="C183" s="5"/>
      <c r="E183" s="25"/>
      <c r="F183" s="22"/>
      <c r="G183" s="22"/>
      <c r="H183" s="53"/>
      <c r="I183" s="23"/>
      <c r="J183" s="54"/>
      <c r="K183" s="10"/>
      <c r="L183" s="2"/>
    </row>
    <row r="184" spans="3:12">
      <c r="C184" s="5"/>
      <c r="E184" s="25"/>
      <c r="F184" s="22"/>
      <c r="G184" s="22"/>
      <c r="H184" s="53"/>
      <c r="I184" s="23"/>
      <c r="J184" s="54"/>
      <c r="K184" s="10"/>
      <c r="L184" s="2"/>
    </row>
    <row r="185" spans="3:12">
      <c r="C185" s="5"/>
      <c r="E185" s="25"/>
      <c r="F185" s="22"/>
      <c r="G185" s="22"/>
      <c r="H185" s="53"/>
      <c r="I185" s="23"/>
      <c r="J185" s="54"/>
      <c r="K185" s="10"/>
      <c r="L185" s="2"/>
    </row>
    <row r="186" spans="3:12">
      <c r="C186" s="5"/>
      <c r="E186" s="25"/>
      <c r="F186" s="22"/>
      <c r="G186" s="22"/>
      <c r="H186" s="53"/>
      <c r="I186" s="23"/>
      <c r="J186" s="54"/>
      <c r="K186" s="10"/>
      <c r="L186" s="2"/>
    </row>
    <row r="187" spans="3:12">
      <c r="C187" s="5"/>
      <c r="E187" s="25"/>
      <c r="F187" s="22"/>
      <c r="G187" s="22"/>
      <c r="H187" s="53"/>
      <c r="I187" s="23"/>
      <c r="J187" s="54"/>
      <c r="K187" s="10"/>
      <c r="L187" s="2"/>
    </row>
    <row r="188" spans="3:12">
      <c r="C188" s="5"/>
      <c r="E188" s="25"/>
      <c r="F188" s="22"/>
      <c r="G188" s="22"/>
      <c r="H188" s="53"/>
      <c r="I188" s="23"/>
      <c r="J188" s="54"/>
      <c r="K188" s="10"/>
      <c r="L188" s="2"/>
    </row>
    <row r="189" spans="3:12">
      <c r="C189" s="5"/>
      <c r="E189" s="25"/>
      <c r="F189" s="22"/>
      <c r="G189" s="22"/>
      <c r="H189" s="53"/>
      <c r="I189" s="23"/>
      <c r="J189" s="54"/>
      <c r="K189" s="10"/>
      <c r="L189" s="2"/>
    </row>
    <row r="190" spans="3:12">
      <c r="C190" s="5"/>
      <c r="E190" s="25"/>
      <c r="F190" s="22"/>
      <c r="G190" s="22"/>
      <c r="H190" s="53"/>
      <c r="I190" s="23"/>
      <c r="J190" s="54"/>
      <c r="K190" s="10"/>
      <c r="L190" s="2"/>
    </row>
    <row r="191" spans="3:12">
      <c r="C191" s="5"/>
      <c r="E191" s="25"/>
      <c r="F191" s="22"/>
      <c r="G191" s="22"/>
      <c r="H191" s="53"/>
      <c r="I191" s="23"/>
      <c r="J191" s="54"/>
      <c r="K191" s="10"/>
      <c r="L191" s="2"/>
    </row>
    <row r="192" spans="3:12">
      <c r="C192" s="5"/>
      <c r="E192" s="25"/>
      <c r="F192" s="22"/>
      <c r="G192" s="22"/>
      <c r="H192" s="53"/>
      <c r="I192" s="23"/>
      <c r="J192" s="54"/>
      <c r="K192" s="10"/>
      <c r="L192" s="2"/>
    </row>
    <row r="193" spans="3:12">
      <c r="C193" s="5"/>
      <c r="E193" s="25"/>
      <c r="F193" s="22"/>
      <c r="G193" s="22"/>
      <c r="H193" s="53"/>
      <c r="I193" s="23"/>
      <c r="J193" s="54"/>
      <c r="K193" s="10"/>
      <c r="L193" s="2"/>
    </row>
    <row r="194" spans="3:12">
      <c r="C194" s="5"/>
      <c r="E194" s="25"/>
      <c r="F194" s="22"/>
      <c r="G194" s="22"/>
      <c r="H194" s="53"/>
      <c r="I194" s="23"/>
      <c r="J194" s="54"/>
      <c r="K194" s="10"/>
      <c r="L194" s="2"/>
    </row>
    <row r="195" spans="3:12">
      <c r="C195" s="5"/>
      <c r="E195" s="25"/>
      <c r="F195" s="22"/>
      <c r="G195" s="22"/>
      <c r="H195" s="53"/>
      <c r="I195" s="23"/>
      <c r="J195" s="54"/>
      <c r="K195" s="10"/>
      <c r="L195" s="2"/>
    </row>
    <row r="196" spans="3:12">
      <c r="C196" s="5"/>
      <c r="E196" s="25"/>
      <c r="F196" s="22"/>
      <c r="G196" s="22"/>
      <c r="H196" s="53"/>
      <c r="I196" s="23"/>
      <c r="J196" s="54"/>
      <c r="K196" s="10"/>
      <c r="L196" s="2"/>
    </row>
    <row r="197" spans="3:12">
      <c r="F197" s="22"/>
      <c r="G197" s="22"/>
      <c r="H197" s="53"/>
      <c r="I197" s="23"/>
      <c r="J197" s="54"/>
    </row>
    <row r="198" spans="3:12">
      <c r="F198" s="22"/>
      <c r="G198" s="22"/>
      <c r="H198" s="53"/>
      <c r="I198" s="23"/>
      <c r="J198" s="54"/>
    </row>
    <row r="199" spans="3:12">
      <c r="F199" s="22"/>
      <c r="G199" s="22"/>
      <c r="H199" s="53"/>
      <c r="I199" s="23"/>
      <c r="J199" s="54"/>
    </row>
    <row r="200" spans="3:12">
      <c r="F200" s="22"/>
      <c r="G200" s="22"/>
      <c r="H200" s="53"/>
      <c r="I200" s="23"/>
      <c r="J200" s="54"/>
    </row>
    <row r="201" spans="3:12">
      <c r="F201" s="22"/>
      <c r="G201" s="22"/>
      <c r="H201" s="53"/>
      <c r="I201" s="23"/>
      <c r="J201" s="54"/>
    </row>
    <row r="202" spans="3:12">
      <c r="F202" s="22"/>
      <c r="G202" s="22"/>
      <c r="H202" s="53"/>
      <c r="I202" s="23"/>
      <c r="J202" s="54"/>
    </row>
    <row r="203" spans="3:12">
      <c r="F203" s="22"/>
      <c r="G203" s="22"/>
      <c r="H203" s="53"/>
      <c r="I203" s="23"/>
      <c r="J203" s="54"/>
    </row>
    <row r="204" spans="3:12">
      <c r="F204" s="22"/>
      <c r="G204" s="22"/>
      <c r="H204" s="53"/>
      <c r="I204" s="23"/>
      <c r="J204" s="54"/>
    </row>
    <row r="205" spans="3:12">
      <c r="F205" s="22"/>
      <c r="G205" s="22"/>
      <c r="H205" s="53"/>
      <c r="I205" s="23"/>
      <c r="J205" s="54"/>
    </row>
    <row r="206" spans="3:12">
      <c r="F206" s="22"/>
      <c r="G206" s="22"/>
      <c r="H206" s="53"/>
      <c r="I206" s="23"/>
      <c r="J206" s="54"/>
    </row>
    <row r="207" spans="3:12">
      <c r="F207" s="22"/>
      <c r="G207" s="22"/>
      <c r="H207" s="53"/>
      <c r="I207" s="23"/>
      <c r="J207" s="54"/>
    </row>
    <row r="208" spans="3:12">
      <c r="F208" s="22"/>
      <c r="G208" s="22"/>
      <c r="H208" s="53"/>
      <c r="I208" s="23"/>
      <c r="J208" s="54"/>
    </row>
    <row r="209" spans="6:10">
      <c r="F209" s="22"/>
      <c r="G209" s="22"/>
      <c r="H209" s="53"/>
      <c r="I209" s="23"/>
      <c r="J209" s="54"/>
    </row>
    <row r="210" spans="6:10">
      <c r="F210" s="22"/>
      <c r="G210" s="22"/>
      <c r="H210" s="53"/>
      <c r="I210" s="23"/>
      <c r="J210" s="54"/>
    </row>
    <row r="211" spans="6:10">
      <c r="F211" s="22"/>
      <c r="G211" s="22"/>
      <c r="H211" s="53"/>
      <c r="I211" s="23"/>
      <c r="J211" s="54"/>
    </row>
    <row r="212" spans="6:10">
      <c r="F212" s="22"/>
      <c r="G212" s="22"/>
      <c r="H212" s="53"/>
      <c r="I212" s="23"/>
      <c r="J212" s="54"/>
    </row>
    <row r="213" spans="6:10">
      <c r="F213" s="22"/>
      <c r="G213" s="22"/>
      <c r="H213" s="53"/>
      <c r="I213" s="23"/>
      <c r="J213" s="54"/>
    </row>
    <row r="214" spans="6:10">
      <c r="F214" s="22"/>
      <c r="G214" s="22"/>
      <c r="H214" s="53"/>
      <c r="I214" s="23"/>
      <c r="J214" s="54"/>
    </row>
    <row r="215" spans="6:10">
      <c r="F215" s="22"/>
      <c r="G215" s="22"/>
      <c r="H215" s="53"/>
      <c r="I215" s="23"/>
      <c r="J215" s="54"/>
    </row>
    <row r="216" spans="6:10">
      <c r="F216" s="22"/>
      <c r="G216" s="22"/>
      <c r="H216" s="53"/>
      <c r="I216" s="23"/>
      <c r="J216" s="54"/>
    </row>
    <row r="217" spans="6:10">
      <c r="F217" s="22"/>
      <c r="G217" s="22"/>
      <c r="H217" s="53"/>
      <c r="I217" s="23"/>
      <c r="J217" s="54"/>
    </row>
    <row r="218" spans="6:10">
      <c r="F218" s="22"/>
      <c r="G218" s="22"/>
      <c r="H218" s="53"/>
      <c r="I218" s="23"/>
      <c r="J218" s="54"/>
    </row>
    <row r="219" spans="6:10">
      <c r="F219" s="22"/>
      <c r="G219" s="22"/>
      <c r="H219" s="53"/>
      <c r="I219" s="23"/>
      <c r="J219" s="54"/>
    </row>
    <row r="220" spans="6:10">
      <c r="F220" s="22"/>
      <c r="G220" s="22"/>
      <c r="H220" s="53"/>
      <c r="I220" s="23"/>
      <c r="J220" s="54"/>
    </row>
    <row r="221" spans="6:10">
      <c r="F221" s="22"/>
      <c r="G221" s="22"/>
      <c r="H221" s="53"/>
      <c r="I221" s="23"/>
      <c r="J221" s="54"/>
    </row>
    <row r="222" spans="6:10">
      <c r="F222" s="22"/>
      <c r="G222" s="22"/>
      <c r="H222" s="53"/>
      <c r="I222" s="23"/>
      <c r="J222" s="54"/>
    </row>
    <row r="223" spans="6:10">
      <c r="F223" s="22"/>
      <c r="G223" s="22"/>
      <c r="H223" s="53"/>
      <c r="I223" s="23"/>
      <c r="J223" s="54"/>
    </row>
    <row r="224" spans="6:10">
      <c r="F224" s="22"/>
      <c r="G224" s="22"/>
      <c r="H224" s="53"/>
      <c r="I224" s="23"/>
      <c r="J224" s="54"/>
    </row>
    <row r="225" spans="6:10">
      <c r="F225" s="22"/>
      <c r="G225" s="22"/>
      <c r="H225" s="53"/>
      <c r="I225" s="23"/>
      <c r="J225" s="54"/>
    </row>
    <row r="226" spans="6:10">
      <c r="F226" s="22"/>
      <c r="G226" s="22"/>
      <c r="H226" s="53"/>
      <c r="I226" s="23"/>
      <c r="J226" s="54"/>
    </row>
    <row r="227" spans="6:10">
      <c r="F227" s="22"/>
      <c r="G227" s="22"/>
      <c r="H227" s="53"/>
      <c r="I227" s="23"/>
      <c r="J227" s="54"/>
    </row>
    <row r="228" spans="6:10">
      <c r="F228" s="22"/>
      <c r="G228" s="22"/>
      <c r="H228" s="53"/>
      <c r="I228" s="23"/>
      <c r="J228" s="54"/>
    </row>
    <row r="229" spans="6:10">
      <c r="F229" s="22"/>
      <c r="G229" s="22"/>
      <c r="H229" s="53"/>
      <c r="I229" s="23"/>
      <c r="J229" s="54"/>
    </row>
    <row r="230" spans="6:10">
      <c r="F230" s="22"/>
      <c r="G230" s="22"/>
      <c r="H230" s="53"/>
      <c r="I230" s="23"/>
      <c r="J230" s="54"/>
    </row>
    <row r="231" spans="6:10">
      <c r="F231" s="22"/>
      <c r="G231" s="22"/>
      <c r="H231" s="53"/>
      <c r="I231" s="23"/>
      <c r="J231" s="54"/>
    </row>
    <row r="232" spans="6:10">
      <c r="F232" s="22"/>
      <c r="G232" s="22"/>
      <c r="H232" s="53"/>
      <c r="I232" s="23"/>
      <c r="J232" s="54"/>
    </row>
    <row r="233" spans="6:10">
      <c r="F233" s="22"/>
      <c r="G233" s="22"/>
      <c r="H233" s="53"/>
      <c r="I233" s="23"/>
      <c r="J233" s="54"/>
    </row>
    <row r="234" spans="6:10">
      <c r="F234" s="22"/>
      <c r="G234" s="22"/>
      <c r="H234" s="53"/>
      <c r="I234" s="23"/>
      <c r="J234" s="54"/>
    </row>
    <row r="235" spans="6:10">
      <c r="F235" s="22"/>
      <c r="G235" s="22"/>
      <c r="H235" s="53"/>
      <c r="I235" s="23"/>
      <c r="J235" s="54"/>
    </row>
    <row r="236" spans="6:10">
      <c r="F236" s="22"/>
      <c r="G236" s="22"/>
      <c r="H236" s="53"/>
      <c r="I236" s="23"/>
      <c r="J236" s="54"/>
    </row>
    <row r="237" spans="6:10">
      <c r="F237" s="22"/>
      <c r="G237" s="22"/>
      <c r="H237" s="53"/>
      <c r="I237" s="23"/>
      <c r="J237" s="54"/>
    </row>
    <row r="238" spans="6:10">
      <c r="F238" s="22"/>
      <c r="G238" s="22"/>
      <c r="H238" s="53"/>
      <c r="I238" s="23"/>
      <c r="J238" s="54"/>
    </row>
    <row r="239" spans="6:10">
      <c r="F239" s="22"/>
      <c r="G239" s="22"/>
      <c r="H239" s="53"/>
      <c r="I239" s="23"/>
      <c r="J239" s="54"/>
    </row>
    <row r="240" spans="6:10">
      <c r="F240" s="22"/>
      <c r="G240" s="22"/>
      <c r="H240" s="53"/>
      <c r="I240" s="23"/>
      <c r="J240" s="54"/>
    </row>
    <row r="241" spans="6:10">
      <c r="F241" s="22"/>
      <c r="G241" s="22"/>
      <c r="H241" s="53"/>
      <c r="I241" s="23"/>
      <c r="J241" s="54"/>
    </row>
    <row r="242" spans="6:10">
      <c r="F242" s="22"/>
      <c r="G242" s="22"/>
      <c r="H242" s="53"/>
      <c r="I242" s="23"/>
      <c r="J242" s="54"/>
    </row>
    <row r="243" spans="6:10">
      <c r="F243" s="22"/>
      <c r="G243" s="22"/>
      <c r="H243" s="53"/>
      <c r="I243" s="23"/>
      <c r="J243" s="54"/>
    </row>
    <row r="244" spans="6:10">
      <c r="F244" s="22"/>
      <c r="G244" s="22"/>
      <c r="H244" s="53"/>
      <c r="I244" s="23"/>
      <c r="J244" s="54"/>
    </row>
    <row r="245" spans="6:10">
      <c r="F245" s="22"/>
      <c r="G245" s="22"/>
      <c r="H245" s="53"/>
      <c r="I245" s="23"/>
      <c r="J245" s="54"/>
    </row>
    <row r="246" spans="6:10">
      <c r="F246" s="22"/>
      <c r="G246" s="22"/>
      <c r="H246" s="53"/>
      <c r="I246" s="23"/>
      <c r="J246" s="54"/>
    </row>
    <row r="247" spans="6:10">
      <c r="F247" s="22"/>
      <c r="G247" s="22"/>
      <c r="H247" s="53"/>
      <c r="I247" s="23"/>
      <c r="J247" s="54"/>
    </row>
    <row r="248" spans="6:10">
      <c r="F248" s="22"/>
      <c r="G248" s="22"/>
      <c r="H248" s="53"/>
      <c r="I248" s="23"/>
      <c r="J248" s="54"/>
    </row>
    <row r="249" spans="6:10">
      <c r="F249" s="22"/>
      <c r="G249" s="22"/>
      <c r="H249" s="53"/>
      <c r="I249" s="23"/>
      <c r="J249" s="54"/>
    </row>
    <row r="250" spans="6:10">
      <c r="F250" s="22"/>
      <c r="G250" s="22"/>
      <c r="H250" s="53"/>
      <c r="I250" s="23"/>
      <c r="J250" s="54"/>
    </row>
    <row r="251" spans="6:10">
      <c r="F251" s="22"/>
      <c r="G251" s="22"/>
      <c r="H251" s="53"/>
      <c r="I251" s="23"/>
      <c r="J251" s="54"/>
    </row>
    <row r="252" spans="6:10">
      <c r="F252" s="22"/>
      <c r="G252" s="22"/>
      <c r="H252" s="53"/>
      <c r="I252" s="23"/>
      <c r="J252" s="54"/>
    </row>
    <row r="253" spans="6:10">
      <c r="F253" s="22"/>
      <c r="G253" s="22"/>
      <c r="H253" s="53"/>
      <c r="I253" s="23"/>
      <c r="J253" s="54"/>
    </row>
    <row r="254" spans="6:10">
      <c r="F254" s="22"/>
      <c r="G254" s="22"/>
      <c r="H254" s="53"/>
      <c r="I254" s="23"/>
      <c r="J254" s="54"/>
    </row>
    <row r="255" spans="6:10">
      <c r="F255" s="22"/>
      <c r="G255" s="22"/>
      <c r="H255" s="53"/>
      <c r="I255" s="23"/>
      <c r="J255" s="54"/>
    </row>
    <row r="256" spans="6:10">
      <c r="F256" s="22"/>
      <c r="G256" s="22"/>
      <c r="H256" s="53"/>
      <c r="I256" s="23"/>
      <c r="J256" s="54"/>
    </row>
    <row r="257" spans="6:10">
      <c r="F257" s="22"/>
      <c r="G257" s="22"/>
      <c r="H257" s="53"/>
      <c r="I257" s="23"/>
      <c r="J257" s="54"/>
    </row>
    <row r="258" spans="6:10">
      <c r="F258" s="22"/>
      <c r="G258" s="22"/>
      <c r="H258" s="53"/>
      <c r="I258" s="23"/>
      <c r="J258" s="54"/>
    </row>
    <row r="259" spans="6:10">
      <c r="F259" s="22"/>
      <c r="G259" s="22"/>
      <c r="H259" s="53"/>
      <c r="I259" s="23"/>
      <c r="J259" s="54"/>
    </row>
    <row r="260" spans="6:10">
      <c r="F260" s="22"/>
      <c r="G260" s="22"/>
      <c r="H260" s="53"/>
      <c r="I260" s="23"/>
      <c r="J260" s="54"/>
    </row>
    <row r="261" spans="6:10">
      <c r="F261" s="22"/>
      <c r="G261" s="22"/>
      <c r="H261" s="53"/>
      <c r="I261" s="23"/>
      <c r="J261" s="54"/>
    </row>
    <row r="262" spans="6:10">
      <c r="F262" s="22"/>
      <c r="G262" s="22"/>
      <c r="H262" s="53"/>
      <c r="I262" s="23"/>
      <c r="J262" s="54"/>
    </row>
    <row r="263" spans="6:10">
      <c r="F263" s="22"/>
      <c r="G263" s="22"/>
      <c r="H263" s="53"/>
      <c r="I263" s="23"/>
      <c r="J263" s="54"/>
    </row>
    <row r="264" spans="6:10">
      <c r="F264" s="22"/>
      <c r="G264" s="22"/>
      <c r="H264" s="53"/>
      <c r="I264" s="23"/>
      <c r="J264" s="54"/>
    </row>
    <row r="265" spans="6:10">
      <c r="F265" s="22"/>
      <c r="G265" s="22"/>
      <c r="H265" s="53"/>
      <c r="I265" s="23"/>
      <c r="J265" s="54"/>
    </row>
    <row r="266" spans="6:10">
      <c r="F266" s="22"/>
      <c r="G266" s="22"/>
      <c r="H266" s="53"/>
      <c r="I266" s="23"/>
      <c r="J266" s="54"/>
    </row>
    <row r="267" spans="6:10">
      <c r="F267" s="22"/>
      <c r="G267" s="22"/>
      <c r="H267" s="53"/>
      <c r="I267" s="23"/>
      <c r="J267" s="54"/>
    </row>
    <row r="268" spans="6:10">
      <c r="F268" s="22"/>
      <c r="G268" s="22"/>
      <c r="H268" s="53"/>
      <c r="I268" s="23"/>
      <c r="J268" s="54"/>
    </row>
    <row r="269" spans="6:10">
      <c r="F269" s="22"/>
      <c r="G269" s="22"/>
      <c r="H269" s="53"/>
      <c r="I269" s="23"/>
      <c r="J269" s="54"/>
    </row>
    <row r="270" spans="6:10">
      <c r="F270" s="22"/>
      <c r="G270" s="22"/>
      <c r="H270" s="53"/>
      <c r="I270" s="23"/>
      <c r="J270" s="54"/>
    </row>
    <row r="271" spans="6:10">
      <c r="F271" s="22"/>
      <c r="G271" s="22"/>
      <c r="H271" s="53"/>
      <c r="I271" s="23"/>
      <c r="J271" s="54"/>
    </row>
    <row r="272" spans="6:10">
      <c r="F272" s="22"/>
      <c r="G272" s="22"/>
      <c r="H272" s="53"/>
      <c r="I272" s="23"/>
      <c r="J272" s="54"/>
    </row>
    <row r="273" spans="6:10">
      <c r="F273" s="22"/>
      <c r="G273" s="22"/>
      <c r="H273" s="53"/>
      <c r="I273" s="23"/>
      <c r="J273" s="54"/>
    </row>
    <row r="274" spans="6:10">
      <c r="F274" s="22"/>
      <c r="G274" s="22"/>
      <c r="H274" s="53"/>
      <c r="I274" s="23"/>
      <c r="J274" s="54"/>
    </row>
    <row r="275" spans="6:10">
      <c r="F275" s="22"/>
      <c r="G275" s="22"/>
      <c r="H275" s="53"/>
      <c r="I275" s="23"/>
      <c r="J275" s="54"/>
    </row>
    <row r="276" spans="6:10">
      <c r="F276" s="22"/>
      <c r="G276" s="22"/>
      <c r="H276" s="53"/>
      <c r="I276" s="23"/>
      <c r="J276" s="54"/>
    </row>
    <row r="277" spans="6:10">
      <c r="F277" s="22"/>
      <c r="G277" s="22"/>
      <c r="H277" s="53"/>
      <c r="I277" s="23"/>
      <c r="J277" s="54"/>
    </row>
    <row r="278" spans="6:10">
      <c r="F278" s="22"/>
      <c r="G278" s="22"/>
      <c r="H278" s="53"/>
      <c r="I278" s="23"/>
      <c r="J278" s="54"/>
    </row>
    <row r="279" spans="6:10">
      <c r="F279" s="22"/>
      <c r="G279" s="22"/>
      <c r="H279" s="53"/>
      <c r="I279" s="23"/>
      <c r="J279" s="54"/>
    </row>
    <row r="280" spans="6:10">
      <c r="F280" s="22"/>
      <c r="G280" s="22"/>
      <c r="H280" s="53"/>
      <c r="I280" s="23"/>
      <c r="J280" s="54"/>
    </row>
    <row r="281" spans="6:10">
      <c r="F281" s="22"/>
      <c r="G281" s="22"/>
      <c r="H281" s="53"/>
      <c r="I281" s="23"/>
      <c r="J281" s="54"/>
    </row>
    <row r="282" spans="6:10">
      <c r="F282" s="22"/>
      <c r="G282" s="22"/>
      <c r="H282" s="53"/>
      <c r="I282" s="23"/>
      <c r="J282" s="54"/>
    </row>
    <row r="283" spans="6:10">
      <c r="F283" s="22"/>
      <c r="G283" s="22"/>
      <c r="H283" s="53"/>
      <c r="I283" s="23"/>
      <c r="J283" s="54"/>
    </row>
    <row r="284" spans="6:10">
      <c r="F284" s="22"/>
      <c r="G284" s="22"/>
      <c r="H284" s="53"/>
      <c r="I284" s="23"/>
      <c r="J284" s="54"/>
    </row>
    <row r="285" spans="6:10">
      <c r="F285" s="22"/>
      <c r="G285" s="22"/>
      <c r="H285" s="53"/>
      <c r="I285" s="23"/>
      <c r="J285" s="54"/>
    </row>
    <row r="286" spans="6:10">
      <c r="F286" s="22"/>
      <c r="G286" s="22"/>
      <c r="H286" s="53"/>
      <c r="I286" s="23"/>
      <c r="J286" s="54"/>
    </row>
    <row r="287" spans="6:10">
      <c r="F287" s="22"/>
      <c r="G287" s="22"/>
      <c r="H287" s="53"/>
      <c r="I287" s="23"/>
      <c r="J287" s="54"/>
    </row>
    <row r="288" spans="6:10">
      <c r="F288" s="22"/>
      <c r="G288" s="22"/>
      <c r="H288" s="53"/>
      <c r="I288" s="23"/>
      <c r="J288" s="54"/>
    </row>
    <row r="289" spans="6:10">
      <c r="F289" s="22"/>
      <c r="G289" s="22"/>
      <c r="H289" s="53"/>
      <c r="I289" s="23"/>
      <c r="J289" s="54"/>
    </row>
    <row r="290" spans="6:10">
      <c r="F290" s="22"/>
      <c r="G290" s="22"/>
      <c r="H290" s="53"/>
      <c r="I290" s="23"/>
      <c r="J290" s="54"/>
    </row>
    <row r="291" spans="6:10">
      <c r="F291" s="22"/>
      <c r="G291" s="22"/>
      <c r="H291" s="53"/>
      <c r="I291" s="23"/>
      <c r="J291" s="54"/>
    </row>
    <row r="292" spans="6:10">
      <c r="F292" s="22"/>
      <c r="G292" s="22"/>
      <c r="H292" s="53"/>
      <c r="I292" s="23"/>
      <c r="J292" s="54"/>
    </row>
    <row r="293" spans="6:10">
      <c r="F293" s="22"/>
      <c r="G293" s="22"/>
      <c r="H293" s="53"/>
      <c r="I293" s="23"/>
      <c r="J293" s="54"/>
    </row>
    <row r="294" spans="6:10">
      <c r="F294" s="22"/>
      <c r="G294" s="22"/>
      <c r="H294" s="53"/>
      <c r="I294" s="23"/>
      <c r="J294" s="54"/>
    </row>
    <row r="295" spans="6:10">
      <c r="F295" s="22"/>
      <c r="G295" s="22"/>
      <c r="H295" s="53"/>
      <c r="I295" s="23"/>
      <c r="J295" s="54"/>
    </row>
    <row r="296" spans="6:10">
      <c r="F296" s="22"/>
      <c r="G296" s="22"/>
      <c r="H296" s="53"/>
      <c r="I296" s="23"/>
      <c r="J296" s="54"/>
    </row>
    <row r="297" spans="6:10">
      <c r="F297" s="22"/>
      <c r="G297" s="22"/>
      <c r="H297" s="53"/>
      <c r="I297" s="23"/>
      <c r="J297" s="54"/>
    </row>
    <row r="298" spans="6:10">
      <c r="F298" s="22"/>
      <c r="G298" s="22"/>
      <c r="H298" s="53"/>
      <c r="I298" s="23"/>
      <c r="J298" s="54"/>
    </row>
    <row r="299" spans="6:10">
      <c r="F299" s="22"/>
      <c r="G299" s="22"/>
      <c r="H299" s="53"/>
      <c r="I299" s="23"/>
      <c r="J299" s="54"/>
    </row>
    <row r="300" spans="6:10">
      <c r="F300" s="22"/>
      <c r="G300" s="22"/>
      <c r="H300" s="53"/>
      <c r="I300" s="23"/>
      <c r="J300" s="54"/>
    </row>
    <row r="301" spans="6:10">
      <c r="F301" s="22"/>
      <c r="G301" s="22"/>
      <c r="H301" s="53"/>
      <c r="I301" s="23"/>
      <c r="J301" s="54"/>
    </row>
    <row r="302" spans="6:10">
      <c r="F302" s="22"/>
      <c r="G302" s="22"/>
      <c r="H302" s="53"/>
      <c r="I302" s="23"/>
      <c r="J302" s="54"/>
    </row>
    <row r="303" spans="6:10">
      <c r="F303" s="22"/>
      <c r="G303" s="22"/>
      <c r="H303" s="53"/>
      <c r="I303" s="23"/>
      <c r="J303" s="54"/>
    </row>
    <row r="304" spans="6:10">
      <c r="F304" s="22"/>
      <c r="G304" s="22"/>
      <c r="H304" s="53"/>
      <c r="I304" s="23"/>
      <c r="J304" s="54"/>
    </row>
    <row r="305" spans="6:10">
      <c r="F305" s="22"/>
      <c r="G305" s="22"/>
      <c r="H305" s="53"/>
      <c r="I305" s="23"/>
      <c r="J305" s="54"/>
    </row>
    <row r="306" spans="6:10">
      <c r="F306" s="22"/>
      <c r="G306" s="22"/>
      <c r="H306" s="53"/>
      <c r="I306" s="23"/>
      <c r="J306" s="54"/>
    </row>
    <row r="307" spans="6:10">
      <c r="F307" s="22"/>
      <c r="G307" s="22"/>
      <c r="H307" s="53"/>
      <c r="I307" s="23"/>
      <c r="J307" s="54"/>
    </row>
    <row r="308" spans="6:10">
      <c r="F308" s="22"/>
      <c r="G308" s="22"/>
      <c r="H308" s="53"/>
      <c r="I308" s="23"/>
      <c r="J308" s="54"/>
    </row>
    <row r="309" spans="6:10">
      <c r="F309" s="22"/>
      <c r="G309" s="22"/>
      <c r="H309" s="53"/>
      <c r="I309" s="23"/>
      <c r="J309" s="54"/>
    </row>
    <row r="310" spans="6:10">
      <c r="F310" s="22"/>
      <c r="G310" s="22"/>
      <c r="H310" s="53"/>
      <c r="I310" s="23"/>
      <c r="J310" s="54"/>
    </row>
    <row r="311" spans="6:10">
      <c r="F311" s="22"/>
      <c r="G311" s="22"/>
      <c r="H311" s="53"/>
      <c r="I311" s="23"/>
      <c r="J311" s="54"/>
    </row>
    <row r="312" spans="6:10">
      <c r="F312" s="22"/>
      <c r="G312" s="22"/>
      <c r="H312" s="53"/>
      <c r="I312" s="23"/>
      <c r="J312" s="54"/>
    </row>
    <row r="313" spans="6:10">
      <c r="F313" s="22"/>
      <c r="G313" s="22"/>
      <c r="H313" s="53"/>
      <c r="I313" s="23"/>
      <c r="J313" s="54"/>
    </row>
    <row r="314" spans="6:10">
      <c r="F314" s="22"/>
      <c r="G314" s="22"/>
      <c r="H314" s="53"/>
      <c r="I314" s="23"/>
      <c r="J314" s="54"/>
    </row>
    <row r="315" spans="6:10">
      <c r="F315" s="22"/>
      <c r="G315" s="22"/>
      <c r="H315" s="53"/>
      <c r="I315" s="23"/>
      <c r="J315" s="54"/>
    </row>
    <row r="316" spans="6:10">
      <c r="F316" s="22"/>
      <c r="G316" s="22"/>
      <c r="H316" s="53"/>
      <c r="I316" s="23"/>
      <c r="J316" s="54"/>
    </row>
    <row r="317" spans="6:10">
      <c r="F317" s="22"/>
      <c r="G317" s="22"/>
      <c r="H317" s="53"/>
      <c r="I317" s="23"/>
      <c r="J317" s="54"/>
    </row>
    <row r="318" spans="6:10">
      <c r="F318" s="22"/>
      <c r="G318" s="22"/>
      <c r="H318" s="53"/>
      <c r="I318" s="23"/>
      <c r="J318" s="54"/>
    </row>
    <row r="319" spans="6:10">
      <c r="F319" s="22"/>
      <c r="G319" s="22"/>
      <c r="H319" s="53"/>
      <c r="I319" s="23"/>
      <c r="J319" s="54"/>
    </row>
    <row r="320" spans="6:10">
      <c r="F320" s="22"/>
      <c r="G320" s="22"/>
      <c r="H320" s="53"/>
      <c r="I320" s="23"/>
      <c r="J320" s="54"/>
    </row>
    <row r="321" spans="6:10">
      <c r="F321" s="22"/>
      <c r="G321" s="22"/>
      <c r="H321" s="53"/>
      <c r="I321" s="23"/>
      <c r="J321" s="54"/>
    </row>
    <row r="322" spans="6:10">
      <c r="F322" s="22"/>
      <c r="G322" s="22"/>
      <c r="H322" s="53"/>
      <c r="I322" s="23"/>
      <c r="J322" s="54"/>
    </row>
    <row r="323" spans="6:10">
      <c r="F323" s="22"/>
      <c r="G323" s="22"/>
      <c r="H323" s="53"/>
      <c r="I323" s="23"/>
      <c r="J323" s="54"/>
    </row>
    <row r="324" spans="6:10">
      <c r="F324" s="22"/>
      <c r="G324" s="22"/>
      <c r="H324" s="53"/>
      <c r="I324" s="23"/>
      <c r="J324" s="54"/>
    </row>
    <row r="325" spans="6:10">
      <c r="F325" s="22"/>
      <c r="G325" s="22"/>
      <c r="H325" s="53"/>
      <c r="I325" s="23"/>
      <c r="J325" s="54"/>
    </row>
    <row r="326" spans="6:10">
      <c r="F326" s="22"/>
      <c r="G326" s="22"/>
      <c r="H326" s="53"/>
      <c r="I326" s="23"/>
      <c r="J326" s="54"/>
    </row>
    <row r="327" spans="6:10">
      <c r="F327" s="22"/>
      <c r="G327" s="22"/>
      <c r="H327" s="53"/>
      <c r="I327" s="23"/>
      <c r="J327" s="54"/>
    </row>
    <row r="328" spans="6:10">
      <c r="F328" s="22"/>
      <c r="G328" s="22"/>
      <c r="H328" s="53"/>
      <c r="I328" s="23"/>
      <c r="J328" s="54"/>
    </row>
    <row r="329" spans="6:10">
      <c r="F329" s="22"/>
      <c r="G329" s="22"/>
      <c r="H329" s="53"/>
      <c r="I329" s="23"/>
      <c r="J329" s="54"/>
    </row>
    <row r="330" spans="6:10">
      <c r="F330" s="22"/>
      <c r="G330" s="22"/>
      <c r="H330" s="53"/>
      <c r="I330" s="23"/>
      <c r="J330" s="54"/>
    </row>
    <row r="331" spans="6:10">
      <c r="F331" s="22"/>
      <c r="G331" s="22"/>
      <c r="H331" s="53"/>
      <c r="I331" s="23"/>
      <c r="J331" s="54"/>
    </row>
    <row r="332" spans="6:10">
      <c r="F332" s="22"/>
      <c r="G332" s="22"/>
      <c r="H332" s="53"/>
      <c r="I332" s="23"/>
      <c r="J332" s="54"/>
    </row>
    <row r="333" spans="6:10">
      <c r="F333" s="22"/>
      <c r="G333" s="22"/>
      <c r="H333" s="53"/>
      <c r="I333" s="23"/>
      <c r="J333" s="54"/>
    </row>
    <row r="334" spans="6:10">
      <c r="F334" s="22"/>
      <c r="G334" s="22"/>
      <c r="H334" s="53"/>
      <c r="I334" s="23"/>
      <c r="J334" s="54"/>
    </row>
    <row r="335" spans="6:10">
      <c r="F335" s="22"/>
      <c r="G335" s="22"/>
      <c r="H335" s="53"/>
      <c r="I335" s="23"/>
      <c r="J335" s="54"/>
    </row>
    <row r="336" spans="6:10">
      <c r="F336" s="22"/>
      <c r="G336" s="22"/>
      <c r="H336" s="53"/>
      <c r="I336" s="23"/>
      <c r="J336" s="54"/>
    </row>
    <row r="337" spans="6:10">
      <c r="F337" s="22"/>
      <c r="G337" s="22"/>
      <c r="H337" s="53"/>
      <c r="I337" s="23"/>
      <c r="J337" s="54"/>
    </row>
    <row r="338" spans="6:10">
      <c r="F338" s="22"/>
      <c r="G338" s="22"/>
      <c r="H338" s="53"/>
      <c r="I338" s="23"/>
      <c r="J338" s="54"/>
    </row>
    <row r="339" spans="6:10">
      <c r="F339" s="22"/>
      <c r="G339" s="22"/>
      <c r="H339" s="53"/>
      <c r="I339" s="23"/>
      <c r="J339" s="54"/>
    </row>
    <row r="340" spans="6:10">
      <c r="F340" s="22"/>
      <c r="G340" s="22"/>
      <c r="H340" s="53"/>
      <c r="I340" s="23"/>
      <c r="J340" s="54"/>
    </row>
    <row r="341" spans="6:10">
      <c r="F341" s="22"/>
      <c r="G341" s="22"/>
      <c r="H341" s="53"/>
      <c r="I341" s="23"/>
      <c r="J341" s="54"/>
    </row>
    <row r="342" spans="6:10">
      <c r="F342" s="22"/>
      <c r="G342" s="22"/>
      <c r="H342" s="53"/>
      <c r="I342" s="23"/>
      <c r="J342" s="54"/>
    </row>
    <row r="343" spans="6:10">
      <c r="F343" s="22"/>
      <c r="G343" s="22"/>
      <c r="H343" s="53"/>
      <c r="I343" s="23"/>
      <c r="J343" s="54"/>
    </row>
    <row r="344" spans="6:10">
      <c r="F344" s="22"/>
      <c r="G344" s="22"/>
      <c r="H344" s="53"/>
      <c r="I344" s="23"/>
      <c r="J344" s="54"/>
    </row>
    <row r="345" spans="6:10">
      <c r="F345" s="22"/>
      <c r="G345" s="22"/>
      <c r="H345" s="53"/>
      <c r="I345" s="23"/>
      <c r="J345" s="54"/>
    </row>
    <row r="346" spans="6:10">
      <c r="F346" s="22"/>
      <c r="G346" s="22"/>
      <c r="H346" s="53"/>
      <c r="I346" s="23"/>
      <c r="J346" s="54"/>
    </row>
    <row r="347" spans="6:10">
      <c r="F347" s="22"/>
      <c r="G347" s="22"/>
      <c r="H347" s="53"/>
      <c r="I347" s="23"/>
      <c r="J347" s="54"/>
    </row>
    <row r="348" spans="6:10">
      <c r="F348" s="22"/>
      <c r="G348" s="22"/>
      <c r="H348" s="53"/>
      <c r="I348" s="23"/>
      <c r="J348" s="54"/>
    </row>
    <row r="349" spans="6:10">
      <c r="F349" s="22"/>
      <c r="G349" s="22"/>
      <c r="H349" s="53"/>
      <c r="I349" s="23"/>
      <c r="J349" s="54"/>
    </row>
    <row r="350" spans="6:10">
      <c r="F350" s="22"/>
      <c r="G350" s="22"/>
      <c r="H350" s="53"/>
      <c r="I350" s="23"/>
      <c r="J350" s="54"/>
    </row>
    <row r="351" spans="6:10">
      <c r="F351" s="22"/>
      <c r="G351" s="22"/>
      <c r="H351" s="53"/>
      <c r="I351" s="23"/>
      <c r="J351" s="54"/>
    </row>
    <row r="352" spans="6:10">
      <c r="F352" s="22"/>
      <c r="G352" s="22"/>
      <c r="H352" s="53"/>
      <c r="I352" s="23"/>
      <c r="J352" s="54"/>
    </row>
    <row r="353" spans="6:10">
      <c r="F353" s="22"/>
      <c r="G353" s="22"/>
      <c r="H353" s="53"/>
      <c r="I353" s="23"/>
      <c r="J353" s="54"/>
    </row>
    <row r="354" spans="6:10">
      <c r="F354" s="22"/>
      <c r="G354" s="22"/>
      <c r="H354" s="53"/>
      <c r="I354" s="23"/>
      <c r="J354" s="54"/>
    </row>
    <row r="355" spans="6:10">
      <c r="F355" s="22"/>
      <c r="G355" s="22"/>
      <c r="H355" s="53"/>
      <c r="I355" s="23"/>
      <c r="J355" s="54"/>
    </row>
    <row r="356" spans="6:10">
      <c r="F356" s="22"/>
      <c r="G356" s="22"/>
      <c r="H356" s="53"/>
      <c r="I356" s="23"/>
      <c r="J356" s="54"/>
    </row>
    <row r="357" spans="6:10">
      <c r="F357" s="22"/>
      <c r="G357" s="22"/>
      <c r="H357" s="53"/>
      <c r="I357" s="23"/>
      <c r="J357" s="54"/>
    </row>
    <row r="358" spans="6:10">
      <c r="F358" s="22"/>
      <c r="G358" s="22"/>
      <c r="H358" s="53"/>
      <c r="I358" s="23"/>
      <c r="J358" s="54"/>
    </row>
    <row r="359" spans="6:10">
      <c r="F359" s="22"/>
      <c r="G359" s="22"/>
      <c r="H359" s="53"/>
      <c r="I359" s="23"/>
      <c r="J359" s="54"/>
    </row>
    <row r="360" spans="6:10">
      <c r="F360" s="22"/>
      <c r="G360" s="22"/>
      <c r="H360" s="53"/>
      <c r="I360" s="23"/>
      <c r="J360" s="54"/>
    </row>
    <row r="361" spans="6:10">
      <c r="F361" s="22"/>
      <c r="G361" s="22"/>
      <c r="H361" s="53"/>
      <c r="I361" s="23"/>
      <c r="J361" s="54"/>
    </row>
    <row r="362" spans="6:10">
      <c r="F362" s="22"/>
      <c r="G362" s="22"/>
      <c r="H362" s="53"/>
      <c r="I362" s="23"/>
      <c r="J362" s="54"/>
    </row>
    <row r="363" spans="6:10">
      <c r="F363" s="22"/>
      <c r="G363" s="22"/>
      <c r="H363" s="53"/>
      <c r="I363" s="23"/>
      <c r="J363" s="54"/>
    </row>
    <row r="364" spans="6:10">
      <c r="F364" s="22"/>
      <c r="G364" s="22"/>
      <c r="H364" s="53"/>
      <c r="I364" s="23"/>
      <c r="J364" s="54"/>
    </row>
    <row r="365" spans="6:10">
      <c r="F365" s="22"/>
      <c r="G365" s="22"/>
      <c r="H365" s="53"/>
      <c r="I365" s="23"/>
      <c r="J365" s="54"/>
    </row>
    <row r="366" spans="6:10">
      <c r="F366" s="22"/>
      <c r="G366" s="22"/>
      <c r="H366" s="53"/>
      <c r="I366" s="23"/>
      <c r="J366" s="54"/>
    </row>
    <row r="367" spans="6:10">
      <c r="F367" s="22"/>
      <c r="G367" s="22"/>
      <c r="H367" s="53"/>
      <c r="I367" s="23"/>
      <c r="J367" s="54"/>
    </row>
    <row r="368" spans="6:10">
      <c r="F368" s="22"/>
      <c r="G368" s="22"/>
      <c r="H368" s="53"/>
      <c r="I368" s="23"/>
      <c r="J368" s="54"/>
    </row>
    <row r="369" spans="6:10">
      <c r="F369" s="22"/>
      <c r="G369" s="22"/>
      <c r="H369" s="53"/>
      <c r="I369" s="23"/>
      <c r="J369" s="54"/>
    </row>
    <row r="370" spans="6:10">
      <c r="F370" s="22"/>
      <c r="G370" s="22"/>
      <c r="H370" s="53"/>
      <c r="I370" s="23"/>
      <c r="J370" s="54"/>
    </row>
    <row r="371" spans="6:10">
      <c r="F371" s="22"/>
      <c r="G371" s="22"/>
      <c r="H371" s="53"/>
      <c r="I371" s="23"/>
      <c r="J371" s="54"/>
    </row>
    <row r="372" spans="6:10">
      <c r="F372" s="22"/>
      <c r="G372" s="22"/>
      <c r="H372" s="53"/>
      <c r="I372" s="23"/>
      <c r="J372" s="54"/>
    </row>
    <row r="373" spans="6:10">
      <c r="F373" s="22"/>
      <c r="G373" s="22"/>
      <c r="H373" s="53"/>
      <c r="I373" s="23"/>
      <c r="J373" s="54"/>
    </row>
    <row r="374" spans="6:10">
      <c r="F374" s="22"/>
      <c r="G374" s="22"/>
      <c r="H374" s="53"/>
      <c r="I374" s="23"/>
      <c r="J374" s="54"/>
    </row>
    <row r="375" spans="6:10">
      <c r="F375" s="22"/>
      <c r="G375" s="22"/>
      <c r="H375" s="53"/>
      <c r="I375" s="23"/>
      <c r="J375" s="54"/>
    </row>
    <row r="376" spans="6:10">
      <c r="F376" s="22"/>
      <c r="G376" s="22"/>
      <c r="H376" s="53"/>
      <c r="I376" s="23"/>
      <c r="J376" s="54"/>
    </row>
    <row r="377" spans="6:10">
      <c r="F377" s="22"/>
      <c r="G377" s="22"/>
      <c r="H377" s="53"/>
      <c r="I377" s="23"/>
      <c r="J377" s="54"/>
    </row>
    <row r="378" spans="6:10">
      <c r="F378" s="22"/>
      <c r="G378" s="22"/>
      <c r="H378" s="53"/>
      <c r="I378" s="23"/>
      <c r="J378" s="54"/>
    </row>
    <row r="379" spans="6:10">
      <c r="F379" s="22"/>
      <c r="G379" s="22"/>
      <c r="I379" s="23"/>
      <c r="J379" s="54"/>
    </row>
    <row r="380" spans="6:10">
      <c r="F380" s="22"/>
      <c r="G380" s="22"/>
      <c r="I380" s="23"/>
      <c r="J380" s="54"/>
    </row>
    <row r="381" spans="6:10">
      <c r="F381" s="22"/>
      <c r="G381" s="22"/>
      <c r="I381" s="23"/>
      <c r="J381" s="54"/>
    </row>
    <row r="382" spans="6:10">
      <c r="F382" s="22"/>
      <c r="G382" s="22"/>
      <c r="I382" s="23"/>
      <c r="J382" s="54"/>
    </row>
    <row r="383" spans="6:10">
      <c r="F383" s="22"/>
      <c r="G383" s="22"/>
      <c r="I383" s="23"/>
      <c r="J383" s="54"/>
    </row>
    <row r="384" spans="6:10">
      <c r="F384" s="22"/>
      <c r="G384" s="22"/>
      <c r="I384" s="23"/>
      <c r="J384" s="54"/>
    </row>
    <row r="385" spans="6:10">
      <c r="F385" s="22"/>
      <c r="G385" s="22"/>
      <c r="I385" s="23"/>
      <c r="J385" s="54"/>
    </row>
    <row r="386" spans="6:10">
      <c r="F386" s="22"/>
      <c r="G386" s="22"/>
      <c r="I386" s="23"/>
      <c r="J386" s="54"/>
    </row>
    <row r="387" spans="6:10">
      <c r="F387" s="22"/>
      <c r="G387" s="22"/>
      <c r="I387" s="23"/>
      <c r="J387" s="54"/>
    </row>
    <row r="388" spans="6:10">
      <c r="F388" s="22"/>
      <c r="G388" s="22"/>
      <c r="I388" s="23"/>
      <c r="J388" s="54"/>
    </row>
    <row r="389" spans="6:10">
      <c r="F389" s="22"/>
      <c r="G389" s="22"/>
      <c r="I389" s="23"/>
      <c r="J389" s="54"/>
    </row>
    <row r="390" spans="6:10">
      <c r="F390" s="22"/>
      <c r="G390" s="22"/>
      <c r="I390" s="23"/>
      <c r="J390" s="54"/>
    </row>
    <row r="391" spans="6:10">
      <c r="F391" s="22"/>
      <c r="G391" s="22"/>
      <c r="I391" s="23"/>
      <c r="J391" s="54"/>
    </row>
    <row r="392" spans="6:10">
      <c r="F392" s="22"/>
      <c r="G392" s="22"/>
      <c r="I392" s="23"/>
      <c r="J392" s="54"/>
    </row>
    <row r="393" spans="6:10">
      <c r="F393" s="22"/>
      <c r="G393" s="22"/>
      <c r="I393" s="23"/>
      <c r="J393" s="54"/>
    </row>
    <row r="394" spans="6:10">
      <c r="F394" s="22"/>
      <c r="G394" s="22"/>
      <c r="I394" s="23"/>
      <c r="J394" s="54"/>
    </row>
    <row r="395" spans="6:10">
      <c r="F395" s="22"/>
      <c r="G395" s="22"/>
      <c r="I395" s="23"/>
      <c r="J395" s="54"/>
    </row>
    <row r="396" spans="6:10">
      <c r="F396" s="22"/>
      <c r="G396" s="22"/>
      <c r="I396" s="23"/>
      <c r="J396" s="54"/>
    </row>
    <row r="397" spans="6:10">
      <c r="F397" s="22"/>
      <c r="G397" s="22"/>
      <c r="I397" s="23"/>
      <c r="J397" s="54"/>
    </row>
    <row r="398" spans="6:10">
      <c r="F398" s="22"/>
      <c r="G398" s="22"/>
      <c r="I398" s="23"/>
      <c r="J398" s="54"/>
    </row>
    <row r="399" spans="6:10">
      <c r="F399" s="22"/>
      <c r="G399" s="22"/>
      <c r="I399" s="23"/>
      <c r="J399" s="54"/>
    </row>
    <row r="400" spans="6:10">
      <c r="F400" s="22"/>
      <c r="G400" s="22"/>
      <c r="I400" s="23"/>
      <c r="J400" s="54"/>
    </row>
    <row r="401" spans="6:10">
      <c r="F401" s="22"/>
      <c r="G401" s="22"/>
      <c r="I401" s="23"/>
      <c r="J401" s="54"/>
    </row>
    <row r="402" spans="6:10">
      <c r="F402" s="22"/>
      <c r="G402" s="22"/>
      <c r="I402" s="23"/>
      <c r="J402" s="54"/>
    </row>
    <row r="403" spans="6:10">
      <c r="F403" s="22"/>
      <c r="G403" s="22"/>
      <c r="I403" s="23"/>
      <c r="J403" s="54"/>
    </row>
    <row r="404" spans="6:10">
      <c r="F404" s="22"/>
      <c r="G404" s="22"/>
      <c r="I404" s="23"/>
      <c r="J404" s="54"/>
    </row>
    <row r="405" spans="6:10">
      <c r="F405" s="22"/>
      <c r="G405" s="22"/>
      <c r="I405" s="23"/>
      <c r="J405" s="54"/>
    </row>
    <row r="406" spans="6:10">
      <c r="F406" s="22"/>
      <c r="G406" s="22"/>
      <c r="I406" s="23"/>
      <c r="J406" s="54"/>
    </row>
    <row r="407" spans="6:10">
      <c r="F407" s="22"/>
      <c r="G407" s="22"/>
      <c r="I407" s="23"/>
      <c r="J407" s="54"/>
    </row>
    <row r="408" spans="6:10">
      <c r="F408" s="22"/>
      <c r="G408" s="22"/>
      <c r="I408" s="23"/>
      <c r="J408" s="54"/>
    </row>
    <row r="409" spans="6:10">
      <c r="F409" s="22"/>
      <c r="G409" s="22"/>
      <c r="I409" s="23"/>
      <c r="J409" s="54"/>
    </row>
    <row r="410" spans="6:10">
      <c r="F410" s="22"/>
      <c r="G410" s="22"/>
      <c r="I410" s="23"/>
      <c r="J410" s="54"/>
    </row>
    <row r="411" spans="6:10">
      <c r="F411" s="22"/>
      <c r="G411" s="22"/>
      <c r="I411" s="23"/>
      <c r="J411" s="54"/>
    </row>
    <row r="412" spans="6:10">
      <c r="F412" s="22"/>
      <c r="G412" s="22"/>
      <c r="I412" s="23"/>
      <c r="J412" s="54"/>
    </row>
    <row r="413" spans="6:10">
      <c r="F413" s="22"/>
      <c r="G413" s="22"/>
      <c r="I413" s="23"/>
      <c r="J413" s="54"/>
    </row>
    <row r="414" spans="6:10">
      <c r="F414" s="22"/>
      <c r="G414" s="22"/>
      <c r="I414" s="23"/>
      <c r="J414" s="54"/>
    </row>
    <row r="415" spans="6:10">
      <c r="F415" s="22"/>
      <c r="G415" s="22"/>
      <c r="I415" s="23"/>
      <c r="J415" s="54"/>
    </row>
    <row r="416" spans="6:10">
      <c r="F416" s="22"/>
      <c r="G416" s="22"/>
      <c r="I416" s="23"/>
      <c r="J416" s="54"/>
    </row>
    <row r="417" spans="6:10">
      <c r="F417" s="22"/>
      <c r="G417" s="22"/>
      <c r="I417" s="23"/>
      <c r="J417" s="54"/>
    </row>
    <row r="418" spans="6:10">
      <c r="F418" s="22"/>
      <c r="G418" s="22"/>
      <c r="I418" s="23"/>
      <c r="J418" s="54"/>
    </row>
    <row r="419" spans="6:10">
      <c r="F419" s="22"/>
      <c r="G419" s="22"/>
      <c r="I419" s="23"/>
      <c r="J419" s="54"/>
    </row>
    <row r="420" spans="6:10">
      <c r="F420" s="22"/>
      <c r="G420" s="22"/>
      <c r="I420" s="23"/>
      <c r="J420" s="54"/>
    </row>
    <row r="421" spans="6:10">
      <c r="F421" s="22"/>
      <c r="G421" s="22"/>
      <c r="I421" s="23"/>
      <c r="J421" s="54"/>
    </row>
    <row r="422" spans="6:10">
      <c r="F422" s="22"/>
      <c r="G422" s="22"/>
      <c r="I422" s="23"/>
      <c r="J422" s="54"/>
    </row>
    <row r="423" spans="6:10">
      <c r="F423" s="22"/>
      <c r="G423" s="22"/>
      <c r="I423" s="23"/>
      <c r="J423" s="54"/>
    </row>
    <row r="424" spans="6:10">
      <c r="F424" s="22"/>
      <c r="G424" s="22"/>
      <c r="I424" s="23"/>
      <c r="J424" s="54"/>
    </row>
    <row r="425" spans="6:10">
      <c r="F425" s="22"/>
      <c r="G425" s="22"/>
      <c r="I425" s="23"/>
      <c r="J425" s="54"/>
    </row>
    <row r="426" spans="6:10">
      <c r="F426" s="22"/>
      <c r="G426" s="22"/>
      <c r="I426" s="23"/>
      <c r="J426" s="54"/>
    </row>
    <row r="427" spans="6:10">
      <c r="F427" s="22"/>
      <c r="G427" s="22"/>
      <c r="I427" s="23"/>
      <c r="J427" s="54"/>
    </row>
    <row r="428" spans="6:10">
      <c r="F428" s="22"/>
      <c r="G428" s="22"/>
      <c r="I428" s="23"/>
      <c r="J428" s="54"/>
    </row>
    <row r="429" spans="6:10">
      <c r="F429" s="22"/>
      <c r="G429" s="22"/>
      <c r="I429" s="23"/>
      <c r="J429" s="54"/>
    </row>
    <row r="430" spans="6:10">
      <c r="F430" s="22"/>
      <c r="G430" s="22"/>
      <c r="I430" s="23"/>
      <c r="J430" s="54"/>
    </row>
    <row r="431" spans="6:10">
      <c r="F431" s="22"/>
      <c r="G431" s="22"/>
      <c r="I431" s="23"/>
      <c r="J431" s="54"/>
    </row>
    <row r="432" spans="6:10">
      <c r="F432" s="22"/>
      <c r="G432" s="22"/>
      <c r="I432" s="23"/>
      <c r="J432" s="54"/>
    </row>
    <row r="433" spans="6:10">
      <c r="F433" s="22"/>
      <c r="G433" s="22"/>
      <c r="I433" s="23"/>
      <c r="J433" s="54"/>
    </row>
    <row r="434" spans="6:10">
      <c r="F434" s="22"/>
      <c r="G434" s="22"/>
      <c r="I434" s="23"/>
      <c r="J434" s="54"/>
    </row>
    <row r="435" spans="6:10">
      <c r="F435" s="22"/>
      <c r="G435" s="22"/>
      <c r="I435" s="23"/>
      <c r="J435" s="54"/>
    </row>
    <row r="436" spans="6:10">
      <c r="F436" s="22"/>
      <c r="G436" s="22"/>
      <c r="I436" s="23"/>
      <c r="J436" s="54"/>
    </row>
    <row r="437" spans="6:10">
      <c r="F437" s="22"/>
      <c r="G437" s="22"/>
      <c r="I437" s="23"/>
      <c r="J437" s="54"/>
    </row>
    <row r="438" spans="6:10">
      <c r="F438" s="22"/>
      <c r="G438" s="22"/>
      <c r="I438" s="23"/>
      <c r="J438" s="54"/>
    </row>
    <row r="439" spans="6:10">
      <c r="F439" s="22"/>
      <c r="G439" s="22"/>
      <c r="I439" s="23"/>
    </row>
    <row r="440" spans="6:10">
      <c r="F440" s="22"/>
      <c r="G440" s="22"/>
      <c r="I440" s="23"/>
    </row>
    <row r="441" spans="6:10">
      <c r="F441" s="22"/>
      <c r="G441" s="22"/>
      <c r="I441" s="23"/>
    </row>
    <row r="442" spans="6:10">
      <c r="F442" s="22"/>
      <c r="G442" s="22"/>
      <c r="I442" s="23"/>
    </row>
    <row r="443" spans="6:10">
      <c r="F443" s="22"/>
      <c r="G443" s="22"/>
      <c r="I443" s="23"/>
    </row>
    <row r="444" spans="6:10">
      <c r="F444" s="22"/>
      <c r="G444" s="22"/>
      <c r="I444" s="23"/>
    </row>
    <row r="445" spans="6:10">
      <c r="F445" s="22"/>
      <c r="G445" s="22"/>
      <c r="I445" s="23"/>
    </row>
    <row r="446" spans="6:10">
      <c r="F446" s="22"/>
      <c r="G446" s="22"/>
      <c r="I446" s="23"/>
    </row>
    <row r="447" spans="6:10">
      <c r="F447" s="22"/>
      <c r="G447" s="22"/>
      <c r="I447" s="23"/>
    </row>
    <row r="448" spans="6:10">
      <c r="F448" s="22"/>
      <c r="G448" s="22"/>
      <c r="I448" s="23"/>
    </row>
    <row r="449" spans="6:9">
      <c r="F449" s="22"/>
      <c r="G449" s="22"/>
      <c r="I449" s="23"/>
    </row>
    <row r="450" spans="6:9">
      <c r="F450" s="22"/>
      <c r="G450" s="22"/>
      <c r="I450" s="23"/>
    </row>
    <row r="451" spans="6:9">
      <c r="F451" s="22"/>
      <c r="G451" s="22"/>
    </row>
    <row r="452" spans="6:9">
      <c r="F452" s="22"/>
      <c r="G452" s="22"/>
    </row>
    <row r="453" spans="6:9">
      <c r="F453" s="22"/>
      <c r="G453" s="22"/>
    </row>
    <row r="454" spans="6:9">
      <c r="F454" s="22"/>
      <c r="G454" s="22"/>
    </row>
    <row r="455" spans="6:9">
      <c r="F455" s="22"/>
      <c r="G455" s="22"/>
    </row>
    <row r="456" spans="6:9">
      <c r="F456" s="22"/>
      <c r="G456" s="22"/>
    </row>
    <row r="457" spans="6:9">
      <c r="F457" s="22"/>
      <c r="G457" s="22"/>
    </row>
    <row r="458" spans="6:9">
      <c r="F458" s="22"/>
      <c r="G458" s="22"/>
    </row>
  </sheetData>
  <conditionalFormatting sqref="C10">
    <cfRule type="expression" dxfId="16" priority="1">
      <formula>C10=""</formula>
    </cfRule>
  </conditionalFormatting>
  <conditionalFormatting sqref="D4:D7">
    <cfRule type="expression" dxfId="15" priority="4">
      <formula>D4=""</formula>
    </cfRule>
    <cfRule type="expression" priority="5">
      <formula>C4=""</formula>
    </cfRule>
  </conditionalFormatting>
  <conditionalFormatting sqref="H11">
    <cfRule type="expression" dxfId="14" priority="2">
      <formula>H11=""</formula>
    </cfRule>
    <cfRule type="expression" priority="3">
      <formula>G11=""</formula>
    </cfRule>
  </conditionalFormatting>
  <conditionalFormatting sqref="I4:I7">
    <cfRule type="expression" dxfId="13" priority="6">
      <formula>I4=""</formula>
    </cfRule>
    <cfRule type="expression" priority="7">
      <formula>H4=""</formula>
    </cfRule>
  </conditionalFormatting>
  <pageMargins left="0.25" right="0.25" top="0.75" bottom="0.75" header="0.3" footer="0.3"/>
  <pageSetup scale="74"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E36CA69-9893-4651-876C-CC4CE33AC3C5}">
          <x14:formula1>
            <xm:f>'Invoice Reference Tables'!$I$3:$I$4</xm:f>
          </x14:formula1>
          <xm:sqref>C10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1461F-4D81-44C2-B89A-E03223EB9D1F}">
  <sheetPr>
    <tabColor theme="3" tint="0.89999084444715716"/>
  </sheetPr>
  <dimension ref="C1:AA28"/>
  <sheetViews>
    <sheetView showGridLines="0" zoomScaleNormal="100" workbookViewId="0">
      <selection activeCell="D12" sqref="D12"/>
    </sheetView>
  </sheetViews>
  <sheetFormatPr defaultColWidth="8.85546875" defaultRowHeight="15.75"/>
  <cols>
    <col min="1" max="2" width="37.28515625" customWidth="1"/>
    <col min="3" max="3" width="30.7109375" style="26" bestFit="1" customWidth="1"/>
    <col min="4" max="4" width="15.85546875" style="26" bestFit="1" customWidth="1"/>
    <col min="5" max="5" width="26.5703125" style="26" bestFit="1" customWidth="1"/>
    <col min="6" max="6" width="18" style="26" bestFit="1" customWidth="1"/>
    <col min="7" max="7" width="9.5703125" style="26" bestFit="1" customWidth="1"/>
    <col min="8" max="8" width="8.85546875" style="26"/>
    <col min="9" max="9" width="21.42578125" style="26" bestFit="1" customWidth="1"/>
    <col min="10" max="10" width="22.7109375" style="26" bestFit="1" customWidth="1"/>
    <col min="11" max="11" width="26" style="26" bestFit="1" customWidth="1"/>
    <col min="13" max="13" width="20" bestFit="1" customWidth="1"/>
    <col min="14" max="14" width="18.42578125" bestFit="1" customWidth="1"/>
    <col min="15" max="15" width="22.7109375" bestFit="1" customWidth="1"/>
  </cols>
  <sheetData>
    <row r="1" spans="3:27">
      <c r="C1" s="48" t="s">
        <v>110</v>
      </c>
      <c r="D1" s="49"/>
      <c r="E1" s="49"/>
      <c r="F1" s="49"/>
      <c r="G1" s="50"/>
      <c r="I1" s="52" t="s">
        <v>111</v>
      </c>
      <c r="J1" s="52"/>
      <c r="K1" s="52"/>
    </row>
    <row r="2" spans="3:27" ht="31.5">
      <c r="C2" s="51" t="s">
        <v>34</v>
      </c>
      <c r="D2" s="51" t="s">
        <v>35</v>
      </c>
      <c r="E2" s="51" t="s">
        <v>112</v>
      </c>
      <c r="F2" s="51" t="s">
        <v>113</v>
      </c>
      <c r="G2" s="51" t="s">
        <v>40</v>
      </c>
      <c r="I2" s="30" t="s">
        <v>26</v>
      </c>
      <c r="J2" s="30" t="s">
        <v>114</v>
      </c>
      <c r="K2" s="35" t="s">
        <v>115</v>
      </c>
    </row>
    <row r="3" spans="3:27">
      <c r="C3" s="26" t="s">
        <v>54</v>
      </c>
      <c r="D3" s="26">
        <v>1730128174</v>
      </c>
      <c r="E3" s="26" t="s">
        <v>57</v>
      </c>
      <c r="F3" s="26" t="s">
        <v>116</v>
      </c>
      <c r="G3" s="27">
        <v>325</v>
      </c>
      <c r="I3" s="26" t="s">
        <v>69</v>
      </c>
      <c r="J3" s="26" t="s">
        <v>117</v>
      </c>
      <c r="K3" s="26" t="s">
        <v>118</v>
      </c>
    </row>
    <row r="4" spans="3:27">
      <c r="C4" s="26" t="s">
        <v>54</v>
      </c>
      <c r="D4" s="26">
        <v>1730128174</v>
      </c>
      <c r="E4" s="26" t="s">
        <v>55</v>
      </c>
      <c r="F4" s="26" t="s">
        <v>116</v>
      </c>
      <c r="G4" s="27">
        <v>360</v>
      </c>
      <c r="I4" s="26" t="s">
        <v>45</v>
      </c>
      <c r="J4" s="26" t="s">
        <v>119</v>
      </c>
      <c r="K4" s="26" t="s">
        <v>120</v>
      </c>
      <c r="P4" t="str" cm="1">
        <f t="array" ref="P4">IF(P3="","",_xlfn._xlws.FILTER(ChargeTypeList,ServiceCodeTable[Facility]=P$3))</f>
        <v/>
      </c>
      <c r="Q4" t="str" cm="1">
        <f t="array" ref="Q4">IF(Q3="","",_xlfn._xlws.FILTER(ChargeTypeList,ServiceCodeTable[Facility]=Q$3))</f>
        <v/>
      </c>
      <c r="R4" t="str" cm="1">
        <f t="array" ref="R4">IF(R3="","",_xlfn._xlws.FILTER(ChargeTypeList,ServiceCodeTable[Facility]=R$3))</f>
        <v/>
      </c>
      <c r="S4" t="str" cm="1">
        <f t="array" ref="S4">IF(S3="","",_xlfn._xlws.FILTER(ChargeTypeList,ServiceCodeTable[Facility]=S$3))</f>
        <v/>
      </c>
      <c r="T4" t="str" cm="1">
        <f t="array" ref="T4">IF(T3="","",_xlfn._xlws.FILTER(ChargeTypeList,ServiceCodeTable[Facility]=T$3))</f>
        <v/>
      </c>
      <c r="U4" t="str" cm="1">
        <f t="array" ref="U4">IF(U3="","",_xlfn._xlws.FILTER(ChargeTypeList,ServiceCodeTable[Facility]=U$3))</f>
        <v/>
      </c>
      <c r="V4" t="str" cm="1">
        <f t="array" ref="V4">IF(V3="","",_xlfn._xlws.FILTER(ChargeTypeList,ServiceCodeTable[Facility]=V$3))</f>
        <v/>
      </c>
      <c r="W4" t="str" cm="1">
        <f t="array" ref="W4">IF(W3="","",_xlfn._xlws.FILTER(ChargeTypeList,ServiceCodeTable[Facility]=W$3))</f>
        <v/>
      </c>
      <c r="X4" t="str" cm="1">
        <f t="array" ref="X4">IF(X3="","",_xlfn._xlws.FILTER(ChargeTypeList,ServiceCodeTable[Facility]=X$3))</f>
        <v/>
      </c>
      <c r="Y4" t="str" cm="1">
        <f t="array" ref="Y4">IF(Y3="","",_xlfn._xlws.FILTER(ChargeTypeList,ServiceCodeTable[Facility]=Y$3))</f>
        <v/>
      </c>
      <c r="Z4" t="str" cm="1">
        <f t="array" ref="Z4">IF(Z3="","",_xlfn._xlws.FILTER(ChargeTypeList,ServiceCodeTable[Facility]=Z$3))</f>
        <v/>
      </c>
      <c r="AA4" t="str" cm="1">
        <f t="array" ref="AA4">IF(AA3="","",_xlfn._xlws.FILTER(ChargeTypeList,ServiceCodeTable[Facility]=AA$3))</f>
        <v/>
      </c>
    </row>
    <row r="5" spans="3:27">
      <c r="C5" s="26" t="s">
        <v>54</v>
      </c>
      <c r="D5" s="26">
        <v>1730128174</v>
      </c>
      <c r="E5" s="26" t="s">
        <v>121</v>
      </c>
      <c r="F5" s="26" t="s">
        <v>116</v>
      </c>
      <c r="G5" s="27">
        <v>395</v>
      </c>
    </row>
    <row r="6" spans="3:27">
      <c r="C6" s="26" t="s">
        <v>54</v>
      </c>
      <c r="D6" s="26">
        <v>1730128174</v>
      </c>
      <c r="E6" s="26" t="s">
        <v>122</v>
      </c>
      <c r="F6" s="26" t="s">
        <v>116</v>
      </c>
      <c r="G6" s="27">
        <v>325</v>
      </c>
    </row>
    <row r="7" spans="3:27">
      <c r="C7" s="26" t="s">
        <v>54</v>
      </c>
      <c r="D7" s="26">
        <v>1730128174</v>
      </c>
      <c r="E7" s="26" t="s">
        <v>123</v>
      </c>
      <c r="F7" s="26" t="s">
        <v>116</v>
      </c>
      <c r="G7" s="27">
        <v>650</v>
      </c>
    </row>
    <row r="8" spans="3:27">
      <c r="C8" s="26" t="s">
        <v>54</v>
      </c>
      <c r="D8" s="26">
        <v>1730128174</v>
      </c>
      <c r="E8" s="26" t="s">
        <v>124</v>
      </c>
      <c r="F8" s="26" t="s">
        <v>116</v>
      </c>
      <c r="G8" s="27">
        <v>720</v>
      </c>
    </row>
    <row r="9" spans="3:27">
      <c r="C9" s="26" t="s">
        <v>54</v>
      </c>
      <c r="D9" s="26">
        <v>1730128174</v>
      </c>
      <c r="E9" s="26" t="s">
        <v>51</v>
      </c>
      <c r="F9" s="26" t="s">
        <v>116</v>
      </c>
      <c r="G9" s="27">
        <v>790</v>
      </c>
    </row>
    <row r="10" spans="3:27">
      <c r="C10" s="26" t="s">
        <v>54</v>
      </c>
      <c r="D10" s="26">
        <v>1730128174</v>
      </c>
      <c r="E10" s="26" t="s">
        <v>62</v>
      </c>
      <c r="F10" s="26" t="s">
        <v>125</v>
      </c>
      <c r="G10" s="27">
        <v>95</v>
      </c>
    </row>
    <row r="11" spans="3:27">
      <c r="C11" s="26" t="s">
        <v>54</v>
      </c>
      <c r="D11" s="26">
        <v>1730128174</v>
      </c>
      <c r="E11" s="26" t="s">
        <v>63</v>
      </c>
      <c r="F11" s="26" t="s">
        <v>126</v>
      </c>
      <c r="G11" s="27"/>
    </row>
    <row r="12" spans="3:27">
      <c r="C12" s="26" t="s">
        <v>50</v>
      </c>
      <c r="D12" s="26">
        <v>1942228838</v>
      </c>
      <c r="E12" s="26" t="s">
        <v>57</v>
      </c>
      <c r="F12" s="26" t="s">
        <v>116</v>
      </c>
      <c r="G12" s="27">
        <v>276.25</v>
      </c>
    </row>
    <row r="13" spans="3:27">
      <c r="C13" s="26" t="s">
        <v>50</v>
      </c>
      <c r="D13" s="26">
        <v>1942228838</v>
      </c>
      <c r="E13" s="26" t="s">
        <v>55</v>
      </c>
      <c r="F13" s="26" t="s">
        <v>116</v>
      </c>
      <c r="G13" s="27">
        <v>306</v>
      </c>
    </row>
    <row r="14" spans="3:27">
      <c r="C14" s="26" t="s">
        <v>50</v>
      </c>
      <c r="D14" s="26">
        <v>1942228838</v>
      </c>
      <c r="E14" s="26" t="s">
        <v>121</v>
      </c>
      <c r="F14" s="26" t="s">
        <v>116</v>
      </c>
      <c r="G14" s="27">
        <v>335.75</v>
      </c>
    </row>
    <row r="15" spans="3:27">
      <c r="C15" s="26" t="s">
        <v>50</v>
      </c>
      <c r="D15" s="26">
        <v>1942228838</v>
      </c>
      <c r="E15" s="26" t="s">
        <v>122</v>
      </c>
      <c r="F15" s="26" t="s">
        <v>116</v>
      </c>
      <c r="G15" s="27">
        <v>276.25</v>
      </c>
    </row>
    <row r="16" spans="3:27">
      <c r="C16" s="26" t="s">
        <v>50</v>
      </c>
      <c r="D16" s="26">
        <v>1942228838</v>
      </c>
      <c r="E16" s="26" t="s">
        <v>123</v>
      </c>
      <c r="F16" s="26" t="s">
        <v>116</v>
      </c>
      <c r="G16" s="27">
        <v>552.5</v>
      </c>
    </row>
    <row r="17" spans="3:7">
      <c r="C17" s="26" t="s">
        <v>50</v>
      </c>
      <c r="D17" s="26">
        <v>1942228838</v>
      </c>
      <c r="E17" s="26" t="s">
        <v>124</v>
      </c>
      <c r="F17" s="26" t="s">
        <v>116</v>
      </c>
      <c r="G17" s="27">
        <v>612</v>
      </c>
    </row>
    <row r="18" spans="3:7">
      <c r="C18" s="26" t="s">
        <v>50</v>
      </c>
      <c r="D18" s="26">
        <v>1942228838</v>
      </c>
      <c r="E18" s="26" t="s">
        <v>51</v>
      </c>
      <c r="F18" s="26" t="s">
        <v>116</v>
      </c>
      <c r="G18" s="27">
        <v>671.5</v>
      </c>
    </row>
    <row r="19" spans="3:7">
      <c r="C19" s="26" t="s">
        <v>50</v>
      </c>
      <c r="D19" s="26">
        <v>1942228838</v>
      </c>
      <c r="E19" s="26" t="s">
        <v>62</v>
      </c>
      <c r="F19" s="26" t="s">
        <v>125</v>
      </c>
      <c r="G19" s="27">
        <v>80.75</v>
      </c>
    </row>
    <row r="20" spans="3:7">
      <c r="C20" s="26" t="s">
        <v>50</v>
      </c>
      <c r="D20" s="26">
        <v>1942228838</v>
      </c>
      <c r="E20" s="26" t="s">
        <v>63</v>
      </c>
      <c r="F20" s="26" t="s">
        <v>126</v>
      </c>
      <c r="G20" s="27"/>
    </row>
    <row r="21" spans="3:7">
      <c r="C21" s="26" t="s">
        <v>59</v>
      </c>
      <c r="D21" s="26">
        <v>1508063322</v>
      </c>
      <c r="E21" s="26" t="s">
        <v>60</v>
      </c>
      <c r="F21" s="26" t="s">
        <v>116</v>
      </c>
      <c r="G21" s="27">
        <v>371</v>
      </c>
    </row>
    <row r="22" spans="3:7">
      <c r="C22" s="26" t="s">
        <v>59</v>
      </c>
      <c r="D22" s="26">
        <v>1508063322</v>
      </c>
      <c r="E22" s="26" t="s">
        <v>66</v>
      </c>
      <c r="F22" s="26" t="s">
        <v>116</v>
      </c>
      <c r="G22" s="27">
        <v>300</v>
      </c>
    </row>
    <row r="23" spans="3:7">
      <c r="C23" s="26" t="s">
        <v>59</v>
      </c>
      <c r="D23" s="26">
        <v>1508063322</v>
      </c>
      <c r="E23" s="26" t="s">
        <v>62</v>
      </c>
      <c r="F23" s="26" t="s">
        <v>125</v>
      </c>
      <c r="G23" s="27">
        <v>65</v>
      </c>
    </row>
    <row r="24" spans="3:7">
      <c r="C24" s="26" t="s">
        <v>59</v>
      </c>
      <c r="D24" s="26">
        <v>1508063322</v>
      </c>
      <c r="E24" s="26" t="s">
        <v>63</v>
      </c>
      <c r="F24" s="26" t="s">
        <v>126</v>
      </c>
      <c r="G24" s="27"/>
    </row>
    <row r="25" spans="3:7">
      <c r="C25" s="26" t="s">
        <v>59</v>
      </c>
      <c r="D25" s="26">
        <v>1508063322</v>
      </c>
      <c r="E25" s="26" t="s">
        <v>60</v>
      </c>
      <c r="F25" s="26" t="s">
        <v>116</v>
      </c>
      <c r="G25" s="27">
        <v>519.4</v>
      </c>
    </row>
    <row r="26" spans="3:7">
      <c r="C26" s="26" t="s">
        <v>59</v>
      </c>
      <c r="D26" s="26">
        <v>1508063322</v>
      </c>
      <c r="E26" s="26" t="s">
        <v>66</v>
      </c>
      <c r="F26" s="26" t="s">
        <v>116</v>
      </c>
      <c r="G26" s="27">
        <v>420</v>
      </c>
    </row>
    <row r="27" spans="3:7">
      <c r="C27" s="26" t="s">
        <v>59</v>
      </c>
      <c r="D27" s="26">
        <v>1508063322</v>
      </c>
      <c r="E27" s="26" t="s">
        <v>62</v>
      </c>
      <c r="F27" s="26" t="s">
        <v>125</v>
      </c>
      <c r="G27" s="27">
        <v>91</v>
      </c>
    </row>
    <row r="28" spans="3:7">
      <c r="C28" s="26" t="s">
        <v>59</v>
      </c>
      <c r="D28" s="26">
        <v>1508063322</v>
      </c>
      <c r="E28" s="26" t="s">
        <v>63</v>
      </c>
      <c r="F28" s="26" t="s">
        <v>126</v>
      </c>
      <c r="G28" s="27"/>
    </row>
  </sheetData>
  <phoneticPr fontId="4" type="noConversion"/>
  <pageMargins left="0.75" right="0.75" top="1" bottom="1" header="0.5" footer="0.5"/>
  <pageSetup orientation="portrait" horizontalDpi="0" verticalDpi="0"/>
  <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5B4B4-FA37-4653-B349-24A040C9755C}">
  <sheetPr>
    <tabColor theme="3" tint="0.89999084444715716"/>
  </sheetPr>
  <dimension ref="B1:N14"/>
  <sheetViews>
    <sheetView zoomScale="130" zoomScaleNormal="130" workbookViewId="0"/>
  </sheetViews>
  <sheetFormatPr defaultRowHeight="15"/>
  <cols>
    <col min="1" max="1" width="47.42578125" customWidth="1"/>
    <col min="2" max="2" width="23.28515625" bestFit="1" customWidth="1"/>
    <col min="3" max="3" width="15.85546875" bestFit="1" customWidth="1"/>
    <col min="4" max="4" width="16.140625" bestFit="1" customWidth="1"/>
    <col min="5" max="5" width="15" style="4" bestFit="1" customWidth="1"/>
    <col min="6" max="6" width="14.42578125" style="4" bestFit="1" customWidth="1"/>
    <col min="7" max="7" width="17.85546875" bestFit="1" customWidth="1"/>
    <col min="8" max="8" width="13.5703125" bestFit="1" customWidth="1"/>
    <col min="9" max="9" width="26.140625" bestFit="1" customWidth="1"/>
    <col min="10" max="10" width="12" bestFit="1" customWidth="1"/>
    <col min="11" max="11" width="19" bestFit="1" customWidth="1"/>
    <col min="12" max="12" width="16.140625" style="4" bestFit="1" customWidth="1"/>
    <col min="13" max="13" width="15.42578125" style="4" bestFit="1" customWidth="1"/>
    <col min="14" max="14" width="10.42578125" bestFit="1" customWidth="1"/>
  </cols>
  <sheetData>
    <row r="1" spans="2:14">
      <c r="B1" t="s">
        <v>127</v>
      </c>
      <c r="C1" s="61">
        <v>45992</v>
      </c>
    </row>
    <row r="2" spans="2:14">
      <c r="B2" t="s">
        <v>128</v>
      </c>
      <c r="C2" s="61">
        <v>46022</v>
      </c>
    </row>
    <row r="3" spans="2:14">
      <c r="B3" t="s">
        <v>129</v>
      </c>
      <c r="C3" s="24" t="s">
        <v>45</v>
      </c>
    </row>
    <row r="4" spans="2:14">
      <c r="B4" t="s">
        <v>27</v>
      </c>
      <c r="C4" t="s">
        <v>28</v>
      </c>
      <c r="D4" t="s">
        <v>29</v>
      </c>
      <c r="E4" s="4" t="s">
        <v>30</v>
      </c>
      <c r="F4" s="4" t="s">
        <v>31</v>
      </c>
      <c r="G4" t="s">
        <v>71</v>
      </c>
      <c r="H4" t="s">
        <v>33</v>
      </c>
      <c r="I4" t="s">
        <v>34</v>
      </c>
      <c r="J4" t="s">
        <v>35</v>
      </c>
      <c r="K4" t="s">
        <v>36</v>
      </c>
      <c r="L4" s="4" t="s">
        <v>107</v>
      </c>
      <c r="M4" s="4" t="s">
        <v>108</v>
      </c>
      <c r="N4" t="s">
        <v>130</v>
      </c>
    </row>
    <row r="5" spans="2:14">
      <c r="B5" s="56" t="str" cm="1">
        <f t="array" ref="B5:N14">_xlfn._xlws.SORT(_xlfn.UNIQUE(_xlfn._xlws.FILTER(_xlfn.VSTACK(
_xlfn.HSTACK(
InvoiceLines[County Supplied Client ID],
InvoiceLines[Client Last Name],
InvoiceLines[Client First Name],
InvoiceLines[Admission Date],
IF(InvoiceLines[Discharge Date]="","",InvoiceLines[Discharge Date]),
InvoiceLines[Rendering Provider
(Last, First)],
InvoiceLines[Rendering NPI],
InvoiceLines[Facility],
InvoiceLines[Facility NPI],
InvoiceLines[Service],
InvoiceLines[Service Start Date &amp; Time
*Enter exact time for hourly services*],
InvoiceLines[Service End Date &amp; Time
*Enter exact time for hourly services*],
IF(InvoiceLines[Notes (required for Adjustment lines)]="","",InvoiceLines[Notes (required for Adjustment lines)]))
),
(_xlfn.VSTACK(InvoiceLines[Service Start Date &amp; Time
*Enter exact time for hourly services*])&gt;=C1)*
(_xlfn.VSTACK(InvoiceLines[Service End Date &amp; Time
*Enter exact time for hourly services*])&lt;=C2)*
(_xlfn.VSTACK(InvoiceLines[Bill To County])=C3))))</f>
        <v>0001</v>
      </c>
      <c r="C5" t="str">
        <v>Smith</v>
      </c>
      <c r="D5" t="str">
        <v>John</v>
      </c>
      <c r="E5" s="4">
        <v>45380</v>
      </c>
      <c r="F5" s="4" t="str">
        <v/>
      </c>
      <c r="G5" t="str">
        <v>Johnson, Jane</v>
      </c>
      <c r="H5">
        <v>1733158176</v>
      </c>
      <c r="I5" t="str">
        <v>Crestwood Treatment Center</v>
      </c>
      <c r="J5">
        <v>1942228838</v>
      </c>
      <c r="K5" t="str">
        <v>Indigent STP Patch C</v>
      </c>
      <c r="L5" s="4">
        <v>45992</v>
      </c>
      <c r="M5" s="4">
        <v>46022</v>
      </c>
      <c r="N5" t="str">
        <v/>
      </c>
    </row>
    <row r="6" spans="2:14">
      <c r="B6" t="str">
        <v>0002</v>
      </c>
      <c r="C6" t="str">
        <v>Smith</v>
      </c>
      <c r="D6" t="str">
        <v>John</v>
      </c>
      <c r="E6" s="4">
        <v>45997</v>
      </c>
      <c r="F6" s="4" t="str">
        <v/>
      </c>
      <c r="G6" t="str">
        <v>Zara, Shanice</v>
      </c>
      <c r="H6">
        <v>1711169173</v>
      </c>
      <c r="I6" t="str">
        <v>Crestwood Manor</v>
      </c>
      <c r="J6">
        <v>1730128174</v>
      </c>
      <c r="K6" t="str">
        <v>STP Patch B</v>
      </c>
      <c r="L6" s="4">
        <v>45992</v>
      </c>
      <c r="M6" s="4">
        <v>46005</v>
      </c>
      <c r="N6" t="str">
        <v>Change in client acuity</v>
      </c>
    </row>
    <row r="7" spans="2:14">
      <c r="B7" t="str">
        <v>0002</v>
      </c>
      <c r="C7" t="str">
        <v>Smith</v>
      </c>
      <c r="D7" t="str">
        <v>John</v>
      </c>
      <c r="E7" s="4">
        <v>45997</v>
      </c>
      <c r="F7" s="4" t="str">
        <v/>
      </c>
      <c r="G7" t="str">
        <v>Zara, Shanice</v>
      </c>
      <c r="H7">
        <v>1711169173</v>
      </c>
      <c r="I7" t="str">
        <v>Crestwood Manor</v>
      </c>
      <c r="J7">
        <v>1730128174</v>
      </c>
      <c r="K7" t="str">
        <v>STP Patch A</v>
      </c>
      <c r="L7" s="4">
        <v>46006</v>
      </c>
      <c r="M7" s="4">
        <v>46022</v>
      </c>
      <c r="N7" t="str">
        <v/>
      </c>
    </row>
    <row r="8" spans="2:14">
      <c r="B8" t="str">
        <v>0003</v>
      </c>
      <c r="C8" t="str">
        <v>Smith</v>
      </c>
      <c r="D8" t="str">
        <v>John</v>
      </c>
      <c r="E8" s="4">
        <v>45992</v>
      </c>
      <c r="F8" s="4" t="str">
        <v/>
      </c>
      <c r="G8" t="str">
        <v>Zara, Shanice</v>
      </c>
      <c r="H8">
        <v>1711169173</v>
      </c>
      <c r="I8" t="str">
        <v>Crestwood Sunnyvale MHRC</v>
      </c>
      <c r="J8">
        <v>1508063322</v>
      </c>
      <c r="K8" t="str">
        <v>IMD Day</v>
      </c>
      <c r="L8" s="4">
        <v>45992</v>
      </c>
      <c r="M8" s="4">
        <v>46022</v>
      </c>
      <c r="N8" t="str">
        <v/>
      </c>
    </row>
    <row r="9" spans="2:14">
      <c r="B9" t="str">
        <v>0004</v>
      </c>
      <c r="C9" t="str">
        <v>Smith</v>
      </c>
      <c r="D9" t="str">
        <v>John</v>
      </c>
      <c r="E9" s="4">
        <v>45936</v>
      </c>
      <c r="F9" s="4" t="str">
        <v/>
      </c>
      <c r="G9" t="str">
        <v>Zara, Shanice</v>
      </c>
      <c r="H9">
        <v>1711169173</v>
      </c>
      <c r="I9" t="str">
        <v>Crestwood Sunnyvale MHRC</v>
      </c>
      <c r="J9">
        <v>1508063322</v>
      </c>
      <c r="K9" t="str">
        <v>Enhanced 1:1</v>
      </c>
      <c r="L9" s="4">
        <v>45992</v>
      </c>
      <c r="M9" s="4">
        <v>45992.0625</v>
      </c>
      <c r="N9" t="str">
        <v/>
      </c>
    </row>
    <row r="10" spans="2:14">
      <c r="B10" t="str">
        <v>0004</v>
      </c>
      <c r="C10" t="str">
        <v>Smith</v>
      </c>
      <c r="D10" t="str">
        <v>John</v>
      </c>
      <c r="E10" s="4">
        <v>45984</v>
      </c>
      <c r="F10" s="4" t="str">
        <v/>
      </c>
      <c r="G10" t="str">
        <v>Zara, Shanice</v>
      </c>
      <c r="H10">
        <v>1711169173</v>
      </c>
      <c r="I10" t="str">
        <v>Crestwood Sunnyvale MHRC</v>
      </c>
      <c r="J10">
        <v>1508063322</v>
      </c>
      <c r="K10" t="str">
        <v>IMD Day</v>
      </c>
      <c r="L10" s="4">
        <v>45992</v>
      </c>
      <c r="M10" s="4">
        <v>46022</v>
      </c>
      <c r="N10" t="str">
        <v/>
      </c>
    </row>
    <row r="11" spans="2:14">
      <c r="B11" t="str">
        <v>0004</v>
      </c>
      <c r="C11" t="str">
        <v>Smith</v>
      </c>
      <c r="D11" t="str">
        <v>John</v>
      </c>
      <c r="E11" s="4">
        <v>45983</v>
      </c>
      <c r="F11" s="4" t="str">
        <v/>
      </c>
      <c r="G11" t="str">
        <v>Zara, Shanice</v>
      </c>
      <c r="H11">
        <v>1711169173</v>
      </c>
      <c r="I11" t="str">
        <v>Crestwood Sunnyvale MHRC</v>
      </c>
      <c r="J11">
        <v>1508063322</v>
      </c>
      <c r="K11" t="str">
        <v>Adjustment</v>
      </c>
      <c r="L11" s="4">
        <v>45992</v>
      </c>
      <c r="M11" s="4">
        <v>45993.041666666664</v>
      </c>
      <c r="N11" t="str">
        <v>Credit for bed hold days in the month of Nov, 2025</v>
      </c>
    </row>
    <row r="12" spans="2:14">
      <c r="B12" t="str">
        <v>0005</v>
      </c>
      <c r="C12" t="str">
        <v>Smith</v>
      </c>
      <c r="D12" t="str">
        <v>John</v>
      </c>
      <c r="E12" s="4">
        <v>45940</v>
      </c>
      <c r="F12" s="4" t="str">
        <v/>
      </c>
      <c r="G12" t="str">
        <v>Johnson, Jane</v>
      </c>
      <c r="H12">
        <v>1733158176</v>
      </c>
      <c r="I12" t="str">
        <v>Crestwood Sunnyvale MHRC</v>
      </c>
      <c r="J12">
        <v>1508063322</v>
      </c>
      <c r="K12" t="str">
        <v>Bed Hold (IMD Day)</v>
      </c>
      <c r="L12" s="4">
        <v>45992</v>
      </c>
      <c r="M12" s="4">
        <v>45993</v>
      </c>
      <c r="N12" t="str">
        <v/>
      </c>
    </row>
    <row r="13" spans="2:14">
      <c r="B13" t="str">
        <v>0006</v>
      </c>
      <c r="C13" t="str">
        <v>Smith</v>
      </c>
      <c r="D13" t="str">
        <v>John</v>
      </c>
      <c r="E13" s="4">
        <v>45940</v>
      </c>
      <c r="F13" s="4">
        <v>46016</v>
      </c>
      <c r="G13" t="str">
        <v>Johnson, Jane</v>
      </c>
      <c r="H13">
        <v>1733158176</v>
      </c>
      <c r="I13" t="str">
        <v>Crestwood Sunnyvale MHRC</v>
      </c>
      <c r="J13">
        <v>1508063322</v>
      </c>
      <c r="K13" t="str">
        <v>IMD Day</v>
      </c>
      <c r="L13" s="4">
        <v>45994</v>
      </c>
      <c r="M13" s="4">
        <v>46016</v>
      </c>
      <c r="N13" t="str">
        <v/>
      </c>
    </row>
    <row r="14" spans="2:14">
      <c r="B14" t="str">
        <v>0007</v>
      </c>
      <c r="C14" t="str">
        <v>Smith</v>
      </c>
      <c r="D14" t="str">
        <v>John</v>
      </c>
      <c r="E14" s="4">
        <v>45940</v>
      </c>
      <c r="F14" s="4" t="str">
        <v/>
      </c>
      <c r="G14" t="str">
        <v>Johnson, Jane</v>
      </c>
      <c r="H14">
        <v>1733158176</v>
      </c>
      <c r="I14" t="str">
        <v>Crestwood Sunnyvale MHRC</v>
      </c>
      <c r="J14">
        <v>1508063322</v>
      </c>
      <c r="K14" t="str">
        <v>IMD Day</v>
      </c>
      <c r="L14" s="4">
        <v>45992</v>
      </c>
      <c r="M14" s="4">
        <v>45993</v>
      </c>
      <c r="N14" t="str">
        <v/>
      </c>
    </row>
  </sheetData>
  <dataValidations count="1">
    <dataValidation type="list" allowBlank="1" showInputMessage="1" showErrorMessage="1" sqref="C3" xr:uid="{BC2ABEDF-750E-43D9-A9D9-86FDB784F4A8}">
      <formula1>Bill_To_County</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E1DD9-A28D-419F-AF9D-89A11ABB9B40}">
  <sheetPr>
    <tabColor theme="5" tint="0.59999389629810485"/>
  </sheetPr>
  <dimension ref="B2:D9"/>
  <sheetViews>
    <sheetView workbookViewId="0">
      <selection activeCell="B2" sqref="B2"/>
    </sheetView>
  </sheetViews>
  <sheetFormatPr defaultRowHeight="15"/>
  <cols>
    <col min="2" max="2" width="38.28515625" bestFit="1" customWidth="1"/>
    <col min="3" max="3" width="63.140625" style="68" bestFit="1" customWidth="1"/>
    <col min="4" max="4" width="58.7109375" style="68" bestFit="1" customWidth="1"/>
  </cols>
  <sheetData>
    <row r="2" spans="2:4">
      <c r="B2" s="69" t="s">
        <v>131</v>
      </c>
      <c r="C2" s="70" t="s">
        <v>132</v>
      </c>
      <c r="D2" s="70" t="s">
        <v>133</v>
      </c>
    </row>
    <row r="3" spans="2:4">
      <c r="B3" t="s">
        <v>106</v>
      </c>
      <c r="C3" s="68" t="s">
        <v>134</v>
      </c>
      <c r="D3" s="68" t="s">
        <v>135</v>
      </c>
    </row>
    <row r="4" spans="2:4" ht="30">
      <c r="B4" t="s">
        <v>136</v>
      </c>
      <c r="C4" s="68" t="s">
        <v>137</v>
      </c>
      <c r="D4" s="68" t="s">
        <v>138</v>
      </c>
    </row>
    <row r="5" spans="2:4" ht="45">
      <c r="B5" t="s">
        <v>139</v>
      </c>
      <c r="C5" s="68" t="s">
        <v>140</v>
      </c>
      <c r="D5" s="68" t="s">
        <v>141</v>
      </c>
    </row>
    <row r="6" spans="2:4" ht="45">
      <c r="B6" t="s">
        <v>142</v>
      </c>
      <c r="C6" s="68" t="s">
        <v>143</v>
      </c>
      <c r="D6" s="68" t="s">
        <v>144</v>
      </c>
    </row>
    <row r="7" spans="2:4" ht="30">
      <c r="B7" t="s">
        <v>145</v>
      </c>
      <c r="C7" s="68" t="s">
        <v>146</v>
      </c>
      <c r="D7" s="68" t="s">
        <v>135</v>
      </c>
    </row>
    <row r="8" spans="2:4" ht="30">
      <c r="B8" t="s">
        <v>147</v>
      </c>
      <c r="C8" s="68" t="s">
        <v>146</v>
      </c>
      <c r="D8" s="68" t="s">
        <v>135</v>
      </c>
    </row>
    <row r="9" spans="2:4" ht="45">
      <c r="B9" t="s">
        <v>148</v>
      </c>
      <c r="C9" s="68" t="s">
        <v>149</v>
      </c>
      <c r="D9" s="68" t="s">
        <v>135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6A899-B11F-473C-9AF0-7FD07C07490E}">
  <sheetPr>
    <tabColor theme="5" tint="0.59999389629810485"/>
  </sheetPr>
  <dimension ref="B1:C36"/>
  <sheetViews>
    <sheetView zoomScale="115" zoomScaleNormal="115" workbookViewId="0">
      <selection activeCell="B20" sqref="B20"/>
    </sheetView>
  </sheetViews>
  <sheetFormatPr defaultRowHeight="15"/>
  <cols>
    <col min="2" max="2" width="32.5703125" style="40" bestFit="1" customWidth="1"/>
    <col min="3" max="3" width="47.28515625" style="42" bestFit="1" customWidth="1"/>
  </cols>
  <sheetData>
    <row r="1" spans="2:3">
      <c r="B1" s="39" t="s">
        <v>150</v>
      </c>
      <c r="C1" s="41"/>
    </row>
    <row r="2" spans="2:3">
      <c r="B2" s="40" t="s">
        <v>151</v>
      </c>
      <c r="C2" s="42" t="s">
        <v>152</v>
      </c>
    </row>
    <row r="3" spans="2:3" ht="45">
      <c r="B3" s="40" t="s">
        <v>153</v>
      </c>
      <c r="C3" s="42" t="s">
        <v>154</v>
      </c>
    </row>
    <row r="4" spans="2:3" ht="75">
      <c r="B4" s="40" t="s">
        <v>155</v>
      </c>
      <c r="C4" s="42" t="s">
        <v>156</v>
      </c>
    </row>
    <row r="5" spans="2:3">
      <c r="B5" s="40" t="s">
        <v>157</v>
      </c>
      <c r="C5" s="42" t="s">
        <v>158</v>
      </c>
    </row>
    <row r="6" spans="2:3" ht="45">
      <c r="B6" s="40" t="s">
        <v>159</v>
      </c>
      <c r="C6" s="42" t="s">
        <v>160</v>
      </c>
    </row>
    <row r="7" spans="2:3">
      <c r="B7" s="40" t="s">
        <v>161</v>
      </c>
      <c r="C7" s="42" t="s">
        <v>162</v>
      </c>
    </row>
    <row r="8" spans="2:3">
      <c r="B8" s="40" t="s">
        <v>163</v>
      </c>
      <c r="C8" s="42" t="s">
        <v>164</v>
      </c>
    </row>
    <row r="9" spans="2:3">
      <c r="B9" s="40" t="s">
        <v>28</v>
      </c>
      <c r="C9" s="42" t="s">
        <v>165</v>
      </c>
    </row>
    <row r="10" spans="2:3">
      <c r="B10" s="40" t="s">
        <v>29</v>
      </c>
      <c r="C10" s="42" t="s">
        <v>166</v>
      </c>
    </row>
    <row r="11" spans="2:3">
      <c r="B11" s="40" t="s">
        <v>167</v>
      </c>
      <c r="C11" s="42" t="s">
        <v>168</v>
      </c>
    </row>
    <row r="12" spans="2:3" ht="30">
      <c r="B12" s="40" t="s">
        <v>169</v>
      </c>
      <c r="C12" s="42" t="s">
        <v>170</v>
      </c>
    </row>
    <row r="13" spans="2:3" ht="45">
      <c r="B13" s="40" t="s">
        <v>171</v>
      </c>
      <c r="C13" s="42" t="s">
        <v>172</v>
      </c>
    </row>
    <row r="14" spans="2:3" ht="45">
      <c r="B14" s="40" t="s">
        <v>173</v>
      </c>
      <c r="C14" s="42" t="s">
        <v>174</v>
      </c>
    </row>
    <row r="15" spans="2:3" ht="45">
      <c r="B15" s="40" t="s">
        <v>175</v>
      </c>
      <c r="C15" s="42" t="s">
        <v>176</v>
      </c>
    </row>
    <row r="16" spans="2:3" ht="45">
      <c r="B16" s="40" t="s">
        <v>177</v>
      </c>
      <c r="C16" s="42" t="s">
        <v>178</v>
      </c>
    </row>
    <row r="17" spans="2:3">
      <c r="B17" s="40" t="s">
        <v>179</v>
      </c>
      <c r="C17" s="42" t="s">
        <v>180</v>
      </c>
    </row>
    <row r="18" spans="2:3">
      <c r="B18" s="40" t="s">
        <v>181</v>
      </c>
      <c r="C18" s="42" t="s">
        <v>182</v>
      </c>
    </row>
    <row r="19" spans="2:3" ht="30">
      <c r="B19" s="40" t="s">
        <v>183</v>
      </c>
      <c r="C19" s="42" t="s">
        <v>184</v>
      </c>
    </row>
    <row r="20" spans="2:3" ht="30">
      <c r="B20" s="40" t="s">
        <v>185</v>
      </c>
      <c r="C20" s="42" t="s">
        <v>186</v>
      </c>
    </row>
    <row r="21" spans="2:3">
      <c r="B21" s="40" t="s">
        <v>187</v>
      </c>
      <c r="C21" s="42" t="s">
        <v>188</v>
      </c>
    </row>
    <row r="22" spans="2:3">
      <c r="B22" s="40" t="s">
        <v>189</v>
      </c>
      <c r="C22" s="42" t="s">
        <v>190</v>
      </c>
    </row>
    <row r="23" spans="2:3" ht="45">
      <c r="B23" s="40" t="s">
        <v>191</v>
      </c>
      <c r="C23" s="42" t="s">
        <v>192</v>
      </c>
    </row>
    <row r="24" spans="2:3" ht="45">
      <c r="B24" s="40" t="s">
        <v>193</v>
      </c>
      <c r="C24" s="42" t="s">
        <v>194</v>
      </c>
    </row>
    <row r="25" spans="2:3" ht="45">
      <c r="B25" s="40" t="s">
        <v>195</v>
      </c>
      <c r="C25" s="42" t="s">
        <v>196</v>
      </c>
    </row>
    <row r="26" spans="2:3" ht="30">
      <c r="B26" s="40" t="s">
        <v>197</v>
      </c>
      <c r="C26" s="42" t="s">
        <v>198</v>
      </c>
    </row>
    <row r="27" spans="2:3">
      <c r="B27" s="40" t="s">
        <v>199</v>
      </c>
      <c r="C27" s="42" t="s">
        <v>200</v>
      </c>
    </row>
    <row r="28" spans="2:3">
      <c r="B28" s="40" t="s">
        <v>201</v>
      </c>
      <c r="C28" s="42" t="s">
        <v>202</v>
      </c>
    </row>
    <row r="29" spans="2:3">
      <c r="B29" s="40" t="s">
        <v>203</v>
      </c>
      <c r="C29" s="42" t="s">
        <v>204</v>
      </c>
    </row>
    <row r="30" spans="2:3">
      <c r="B30" s="40" t="s">
        <v>205</v>
      </c>
      <c r="C30" s="42" t="s">
        <v>206</v>
      </c>
    </row>
    <row r="31" spans="2:3">
      <c r="B31" s="40" t="s">
        <v>207</v>
      </c>
      <c r="C31" s="42" t="s">
        <v>208</v>
      </c>
    </row>
    <row r="32" spans="2:3">
      <c r="B32" s="40" t="s">
        <v>209</v>
      </c>
      <c r="C32" s="42" t="s">
        <v>210</v>
      </c>
    </row>
    <row r="33" spans="2:3">
      <c r="B33" s="40" t="s">
        <v>30</v>
      </c>
      <c r="C33" s="42" t="s">
        <v>211</v>
      </c>
    </row>
    <row r="34" spans="2:3">
      <c r="B34" s="40" t="s">
        <v>31</v>
      </c>
      <c r="C34" s="42" t="s">
        <v>212</v>
      </c>
    </row>
    <row r="35" spans="2:3">
      <c r="B35" s="40" t="s">
        <v>213</v>
      </c>
      <c r="C35" s="42" t="s">
        <v>214</v>
      </c>
    </row>
    <row r="36" spans="2:3">
      <c r="B36" s="40" t="s">
        <v>215</v>
      </c>
      <c r="C36" s="42" t="s">
        <v>216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9D87F55C358A4CB23B544FC3081815" ma:contentTypeVersion="17" ma:contentTypeDescription="Create a new document." ma:contentTypeScope="" ma:versionID="f292e7772122f344f28490c14913472d">
  <xsd:schema xmlns:xsd="http://www.w3.org/2001/XMLSchema" xmlns:xs="http://www.w3.org/2001/XMLSchema" xmlns:p="http://schemas.microsoft.com/office/2006/metadata/properties" xmlns:ns1="http://schemas.microsoft.com/sharepoint/v3" xmlns:ns2="d82a6367-c14c-48ee-bbdd-332ea262f793" xmlns:ns3="fd9aa63c-2e74-4e0f-a016-7c8cd0075d54" targetNamespace="http://schemas.microsoft.com/office/2006/metadata/properties" ma:root="true" ma:fieldsID="696135c20409815e3aec8bef28f18ddd" ns1:_="" ns2:_="" ns3:_="">
    <xsd:import namespace="http://schemas.microsoft.com/sharepoint/v3"/>
    <xsd:import namespace="d82a6367-c14c-48ee-bbdd-332ea262f793"/>
    <xsd:import namespace="fd9aa63c-2e74-4e0f-a016-7c8cd0075d5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1:_ip_UnifiedCompliancePolicyProperties" minOccurs="0"/>
                <xsd:element ref="ns1:_ip_UnifiedCompliancePolicyUIAction"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2a6367-c14c-48ee-bbdd-332ea262f7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1a1b1a5a-f0f9-49c0-b9db-6a9c78dda76a"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Sign-off status" ma:internalName="_x0024_Resources_x003a_core_x002c_Signoff_Status">
      <xsd:simpleType>
        <xsd:restriction base="dms:Text"/>
      </xsd:simpleType>
    </xsd:element>
    <xsd:element name="MediaServiceLocation" ma:index="23" nillable="true" ma:displayName="Location" ma:description="" ma:indexed="true" ma:internalName="MediaServiceLocatio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9aa63c-2e74-4e0f-a016-7c8cd0075d5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a86d16cd-78d7-4787-ba95-b4fa9258c900}" ma:internalName="TaxCatchAll" ma:showField="CatchAllData" ma:web="fd9aa63c-2e74-4e0f-a016-7c8cd0075d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82a6367-c14c-48ee-bbdd-332ea262f793">
      <Terms xmlns="http://schemas.microsoft.com/office/infopath/2007/PartnerControls"/>
    </lcf76f155ced4ddcb4097134ff3c332f>
    <_ip_UnifiedCompliancePolicyUIAction xmlns="http://schemas.microsoft.com/sharepoint/v3" xsi:nil="true"/>
    <TaxCatchAll xmlns="fd9aa63c-2e74-4e0f-a016-7c8cd0075d54" xsi:nil="true"/>
    <_ip_UnifiedCompliancePolicyProperties xmlns="http://schemas.microsoft.com/sharepoint/v3" xsi:nil="true"/>
    <_Flow_SignoffStatus xmlns="d82a6367-c14c-48ee-bbdd-332ea262f793" xsi:nil="true"/>
  </documentManagement>
</p:properties>
</file>

<file path=customXml/itemProps1.xml><?xml version="1.0" encoding="utf-8"?>
<ds:datastoreItem xmlns:ds="http://schemas.openxmlformats.org/officeDocument/2006/customXml" ds:itemID="{DDC1EE52-749C-4BD3-A576-A283B2D36B49}"/>
</file>

<file path=customXml/itemProps2.xml><?xml version="1.0" encoding="utf-8"?>
<ds:datastoreItem xmlns:ds="http://schemas.openxmlformats.org/officeDocument/2006/customXml" ds:itemID="{F05B6A90-AEEA-43BA-9804-CA81C371533A}"/>
</file>

<file path=customXml/itemProps3.xml><?xml version="1.0" encoding="utf-8"?>
<ds:datastoreItem xmlns:ds="http://schemas.openxmlformats.org/officeDocument/2006/customXml" ds:itemID="{F0A7B604-67BE-40AA-88CA-BABEF753AFF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Ryan Caceres</dc:creator>
  <cp:keywords/>
  <dc:description/>
  <cp:lastModifiedBy/>
  <cp:revision/>
  <dcterms:created xsi:type="dcterms:W3CDTF">2026-02-17T11:13:07Z</dcterms:created>
  <dcterms:modified xsi:type="dcterms:W3CDTF">2026-03-06T01:04:46Z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0x010100CD9D87F55C358A4CB23B544FC3081815</vt:lpwstr>
  </property>
  <property fmtid="{D5CDD505-2E9C-101B-9397-08002B2CF9AE}" pid="3" name="MediaServiceImageTags">
    <vt:lpwstr/>
  </property>
</Properties>
</file>